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26670" windowHeight="13560" firstSheet="2" activeTab="5"/>
  </bookViews>
  <sheets>
    <sheet name="PG&amp;E Program Totals" sheetId="1" r:id="rId1"/>
    <sheet name="PG&amp;E Program Totals w.DLF" sheetId="2" r:id="rId2"/>
    <sheet name="SDG&amp;E Program Totals" sheetId="3" r:id="rId3"/>
    <sheet name="SDG&amp;E Program Totals w.DLF" sheetId="4" r:id="rId4"/>
    <sheet name="SCE Program Totals" sheetId="5" r:id="rId5"/>
    <sheet name="SCE Program Totals w.DLF" sheetId="6" r:id="rId6"/>
  </sheets>
  <externalReferences>
    <externalReference r:id="rId9"/>
  </externalReferences>
  <definedNames>
    <definedName name="CBP_ESP">#REF!</definedName>
  </definedNames>
  <calcPr fullCalcOnLoad="1"/>
</workbook>
</file>

<file path=xl/sharedStrings.xml><?xml version="1.0" encoding="utf-8"?>
<sst xmlns="http://schemas.openxmlformats.org/spreadsheetml/2006/main" count="230" uniqueCount="68">
  <si>
    <t>Expected Capacity at Coincident Peak based on Load Impact Protocols  (MW)</t>
  </si>
  <si>
    <t>Program Name</t>
  </si>
  <si>
    <t>Payment$</t>
  </si>
  <si>
    <t>BIP</t>
  </si>
  <si>
    <t>Payment$ - if payment for this program is from bundled customers only, enter 0, if all distribution customers, enter 1</t>
  </si>
  <si>
    <t>Local Area</t>
  </si>
  <si>
    <t>1</t>
  </si>
  <si>
    <t>Greater Bay Area</t>
  </si>
  <si>
    <t>Total IOU Service Area</t>
  </si>
  <si>
    <t>Total Event Based Resources (All Programs allocated)</t>
  </si>
  <si>
    <t xml:space="preserve">RA benefits will be in Load Forecast adjustments </t>
  </si>
  <si>
    <t>Peak Load Shift (PLS) Incremental</t>
  </si>
  <si>
    <t>CPP Residential (SmartRate)</t>
  </si>
  <si>
    <t>CPP Non-Residential (Peak Day Pricing)</t>
  </si>
  <si>
    <t>T+D Gross Up factor per D.15-06-063</t>
  </si>
  <si>
    <t>0</t>
  </si>
  <si>
    <t>CBP Day Ahead Residential and Non-residential</t>
  </si>
  <si>
    <t>TOU Residential - Incremental</t>
  </si>
  <si>
    <t>TOU Non-Residential Incremental</t>
  </si>
  <si>
    <t>TOU Residential Incremental</t>
  </si>
  <si>
    <t>AC Cycling Residential (Smart AC - Residential)</t>
  </si>
  <si>
    <t>Total  CPP and TOU (All Programs allocated)</t>
  </si>
  <si>
    <t>Total Non-Event Based Resources (All Programs allocated)</t>
  </si>
  <si>
    <t>-</t>
  </si>
  <si>
    <t>Average Hourly Impacts (MW/hour) from 4pm to 9pm Jan.- Dec.</t>
  </si>
  <si>
    <t>Average of Hourly Ex Ante Load Impacts (MW/hour) from 4 to 9 PM If Simultaneous Events Are Called on Monthly Peak Load Days Under 1-in-2 Weather Year Conditions, Before Adjusting for Avoided Line Losses</t>
  </si>
  <si>
    <t>Values are presented accounting for islanded customers and crumb MW values.</t>
  </si>
  <si>
    <t xml:space="preserve">PG&amp;E August 2021-2022 Load Impact Estimates </t>
  </si>
  <si>
    <t>PY18 SDG&amp;E DR Load Impact Estimates - Year: 2021-2022</t>
  </si>
  <si>
    <t>Average Hourly Impacts (MW/hour) from 4pm to 9pm Jan.-Dec.</t>
  </si>
  <si>
    <t>CBP - Day of</t>
  </si>
  <si>
    <t>CBP- Day ahead</t>
  </si>
  <si>
    <t>AC Saver Day Of (Residential and Commercial)</t>
  </si>
  <si>
    <t>AC Saver Day Ahead (Residential and Commercial)</t>
  </si>
  <si>
    <t>Total Allocated Event Based Resources</t>
  </si>
  <si>
    <t xml:space="preserve"> * CPP Implementation costs recovered from all customers, and annual over- or under-collections are recovered from only bundled customers.</t>
  </si>
  <si>
    <t xml:space="preserve"> * PTR Implementation costs recovered from all customers, bill credits paid to customers are recovered only by bundled customers</t>
  </si>
  <si>
    <t>Voluntary, Grandfathered Residential CPP</t>
  </si>
  <si>
    <t>1 *</t>
  </si>
  <si>
    <t>Voluntary Residential CPP</t>
  </si>
  <si>
    <t>1*</t>
  </si>
  <si>
    <t>Default Small Commercial TOU + CPP (w/out Tech. Deployment)</t>
  </si>
  <si>
    <t>Small Commercial CPP PLUS Medium and Large CPP  (w/Tech. Deployment)</t>
  </si>
  <si>
    <t>CPPD Medium Commercial (w/out Tech. Deployment)</t>
  </si>
  <si>
    <t>CPPD Large Commercial (w/out Tech. Deployment)</t>
  </si>
  <si>
    <t>All Grandfathered TOU Customers</t>
  </si>
  <si>
    <t>All Non-Grandfathered TOU Customers</t>
  </si>
  <si>
    <t>Total CPP and TOU Resources</t>
  </si>
  <si>
    <t>Average of Hourly Ex Ante Load Impacts (MW/hour) from 2 to 6 PM If Simultaneous Events Are Called on Monthly Peak Load Days Under 1-in-2 Weather Year Conditions, Before Adjusting for Avoided Line Losses</t>
  </si>
  <si>
    <t xml:space="preserve">SCE DR August 2021-2022 Load Impact Estimates </t>
  </si>
  <si>
    <t xml:space="preserve"> Under 1-in-2 Weather Year Conditions, Before Adjusting for Avoided Line Losses</t>
  </si>
  <si>
    <t>Base Interruptible Program (BIP) 15 min</t>
  </si>
  <si>
    <t>Base Interruptible Program (BIP) 30 min</t>
  </si>
  <si>
    <t>Agricultural and Pumping Interruptible (API)</t>
  </si>
  <si>
    <t>Capacity Bidding Program Day Of (CBP)</t>
  </si>
  <si>
    <t>Capacity Bidding Program  Day Ahead (CBP)</t>
  </si>
  <si>
    <t>*</t>
  </si>
  <si>
    <t>AC Cycling Residential and Commercial</t>
  </si>
  <si>
    <t>Total, Allocated Event-Based Resources</t>
  </si>
  <si>
    <t>* Redacted pursuant to the Commission's 15/15 Rule adopted in D.97-10-031.</t>
  </si>
  <si>
    <t>Critical Peak Pricing Medium and Small (CPP)</t>
  </si>
  <si>
    <t>Critical Peak Pricing Large (CPP)</t>
  </si>
  <si>
    <t>Smart Energy Program (Formerly Peak Time Rebate with Enabled Technology-Direct Load Control)</t>
  </si>
  <si>
    <t>Real Time Pricing (RTP)</t>
  </si>
  <si>
    <t>Total Unallocated Non-Event Based Resources</t>
  </si>
  <si>
    <t>Transmission and Distribution Gross Up factor is 1.076 per D.15-06-063</t>
  </si>
  <si>
    <t>Under 1-in-2 Weather Year Conditions, Before Adjusting for Avoided Line Losses</t>
  </si>
  <si>
    <t xml:space="preserve">AC Cycling Residential and Commercial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</si>
</sst>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_(* #,##0.0000_);_(* \(#,##0.0000\);_(* &quot;-&quot;??_);_(@_)"/>
    <numFmt numFmtId="174" formatCode="_(* #,##0.0_);_(* \(#,##0.0\);_(* &quot;-&quot;??_);_(@_)"/>
    <numFmt numFmtId="175" formatCode="#,##0.000"/>
    <numFmt numFmtId="176" formatCode="0.000;[Red]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/>
    </xf>
    <xf numFmtId="164" fontId="10" fillId="0" borderId="11" xfId="42" applyNumberFormat="1" applyFont="1" applyFill="1" applyBorder="1" applyAlignment="1">
      <alignment/>
    </xf>
    <xf numFmtId="2" fontId="6" fillId="0" borderId="0" xfId="42" applyNumberFormat="1" applyFont="1" applyFill="1" applyAlignment="1">
      <alignment/>
    </xf>
    <xf numFmtId="2" fontId="0" fillId="0" borderId="0" xfId="0" applyNumberFormat="1" applyAlignment="1">
      <alignment/>
    </xf>
    <xf numFmtId="2" fontId="3" fillId="0" borderId="0" xfId="42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176" fontId="10" fillId="0" borderId="11" xfId="42" applyNumberFormat="1" applyFont="1" applyFill="1" applyBorder="1" applyAlignment="1">
      <alignment/>
    </xf>
    <xf numFmtId="0" fontId="11" fillId="35" borderId="0" xfId="0" applyFont="1" applyFill="1" applyAlignment="1" quotePrefix="1">
      <alignment horizontal="left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164" fontId="10" fillId="0" borderId="11" xfId="58" applyNumberFormat="1" applyFont="1" applyFill="1" applyBorder="1" applyAlignment="1">
      <alignment horizontal="center"/>
      <protection/>
    </xf>
    <xf numFmtId="49" fontId="10" fillId="0" borderId="11" xfId="0" applyNumberFormat="1" applyFont="1" applyFill="1" applyBorder="1" applyAlignment="1">
      <alignment vertical="center" wrapText="1"/>
    </xf>
    <xf numFmtId="164" fontId="10" fillId="0" borderId="11" xfId="42" applyNumberFormat="1" applyFont="1" applyFill="1" applyBorder="1" applyAlignment="1">
      <alignment vertical="center"/>
    </xf>
    <xf numFmtId="2" fontId="3" fillId="0" borderId="11" xfId="42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17" fontId="4" fillId="33" borderId="11" xfId="0" applyNumberFormat="1" applyFont="1" applyFill="1" applyBorder="1" applyAlignment="1">
      <alignment horizontal="center" vertical="top" wrapText="1"/>
    </xf>
    <xf numFmtId="2" fontId="3" fillId="0" borderId="11" xfId="42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55" fillId="0" borderId="0" xfId="0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3" fillId="0" borderId="0" xfId="0" applyFont="1" applyAlignment="1">
      <alignment/>
    </xf>
    <xf numFmtId="0" fontId="35" fillId="0" borderId="14" xfId="0" applyFont="1" applyBorder="1" applyAlignment="1">
      <alignment horizontal="center"/>
    </xf>
    <xf numFmtId="49" fontId="36" fillId="0" borderId="15" xfId="0" applyNumberFormat="1" applyFont="1" applyBorder="1" applyAlignment="1">
      <alignment horizontal="center" wrapText="1"/>
    </xf>
    <xf numFmtId="49" fontId="36" fillId="0" borderId="16" xfId="0" applyNumberFormat="1" applyFont="1" applyBorder="1" applyAlignment="1">
      <alignment horizontal="center" wrapText="1"/>
    </xf>
    <xf numFmtId="49" fontId="36" fillId="0" borderId="17" xfId="0" applyNumberFormat="1" applyFont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17" fontId="4" fillId="36" borderId="18" xfId="0" applyNumberFormat="1" applyFont="1" applyFill="1" applyBorder="1" applyAlignment="1">
      <alignment horizontal="center" wrapText="1"/>
    </xf>
    <xf numFmtId="2" fontId="0" fillId="14" borderId="11" xfId="0" applyNumberFormat="1" applyFill="1" applyBorder="1" applyAlignment="1">
      <alignment/>
    </xf>
    <xf numFmtId="0" fontId="0" fillId="14" borderId="11" xfId="0" applyFill="1" applyBorder="1" applyAlignment="1">
      <alignment horizontal="center"/>
    </xf>
    <xf numFmtId="4" fontId="10" fillId="37" borderId="11" xfId="4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4" fontId="10" fillId="35" borderId="19" xfId="48" applyNumberFormat="1" applyFont="1" applyFill="1" applyBorder="1" applyAlignment="1">
      <alignment horizontal="center" vertical="center" wrapText="1"/>
    </xf>
    <xf numFmtId="2" fontId="57" fillId="0" borderId="11" xfId="0" applyNumberFormat="1" applyFont="1" applyBorder="1" applyAlignment="1">
      <alignment/>
    </xf>
    <xf numFmtId="2" fontId="57" fillId="1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13" borderId="11" xfId="0" applyFont="1" applyFill="1" applyBorder="1" applyAlignment="1">
      <alignment wrapText="1"/>
    </xf>
    <xf numFmtId="0" fontId="3" fillId="13" borderId="11" xfId="0" applyFont="1" applyFill="1" applyBorder="1" applyAlignment="1">
      <alignment horizontal="center"/>
    </xf>
    <xf numFmtId="2" fontId="12" fillId="13" borderId="11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5" fillId="0" borderId="0" xfId="0" applyFont="1" applyAlignment="1">
      <alignment horizontal="left" vertical="top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7" fontId="4" fillId="36" borderId="11" xfId="0" applyNumberFormat="1" applyFont="1" applyFill="1" applyBorder="1" applyAlignment="1">
      <alignment horizontal="center" wrapText="1"/>
    </xf>
    <xf numFmtId="2" fontId="55" fillId="0" borderId="0" xfId="0" applyNumberFormat="1" applyFont="1" applyAlignment="1">
      <alignment/>
    </xf>
    <xf numFmtId="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57" fillId="34" borderId="11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36" fillId="0" borderId="20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2" fontId="0" fillId="14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34" borderId="11" xfId="0" applyNumberFormat="1" applyFill="1" applyBorder="1" applyAlignment="1">
      <alignment wrapText="1"/>
    </xf>
    <xf numFmtId="0" fontId="32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9" fontId="36" fillId="0" borderId="11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center" wrapText="1"/>
    </xf>
    <xf numFmtId="0" fontId="4" fillId="36" borderId="24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 wrapText="1"/>
    </xf>
    <xf numFmtId="17" fontId="4" fillId="36" borderId="25" xfId="0" applyNumberFormat="1" applyFont="1" applyFill="1" applyBorder="1" applyAlignment="1">
      <alignment horizontal="center" wrapText="1"/>
    </xf>
    <xf numFmtId="17" fontId="4" fillId="36" borderId="26" xfId="0" applyNumberFormat="1" applyFont="1" applyFill="1" applyBorder="1" applyAlignment="1">
      <alignment horizontal="center" wrapText="1"/>
    </xf>
    <xf numFmtId="0" fontId="1" fillId="38" borderId="27" xfId="0" applyFont="1" applyFill="1" applyBorder="1" applyAlignment="1">
      <alignment vertical="center" wrapText="1"/>
    </xf>
    <xf numFmtId="0" fontId="1" fillId="35" borderId="27" xfId="0" applyFont="1" applyFill="1" applyBorder="1" applyAlignment="1">
      <alignment vertical="center" wrapText="1"/>
    </xf>
    <xf numFmtId="1" fontId="1" fillId="38" borderId="28" xfId="0" applyNumberFormat="1" applyFont="1" applyFill="1" applyBorder="1" applyAlignment="1">
      <alignment horizontal="center"/>
    </xf>
    <xf numFmtId="1" fontId="1" fillId="38" borderId="29" xfId="0" applyNumberFormat="1" applyFont="1" applyFill="1" applyBorder="1" applyAlignment="1">
      <alignment horizontal="center"/>
    </xf>
    <xf numFmtId="1" fontId="10" fillId="35" borderId="28" xfId="0" applyNumberFormat="1" applyFont="1" applyFill="1" applyBorder="1" applyAlignment="1">
      <alignment horizontal="center"/>
    </xf>
    <xf numFmtId="1" fontId="10" fillId="35" borderId="29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/>
    </xf>
    <xf numFmtId="1" fontId="1" fillId="35" borderId="29" xfId="0" applyNumberFormat="1" applyFont="1" applyFill="1" applyBorder="1" applyAlignment="1">
      <alignment horizontal="center"/>
    </xf>
    <xf numFmtId="0" fontId="10" fillId="35" borderId="27" xfId="0" applyFont="1" applyFill="1" applyBorder="1" applyAlignment="1">
      <alignment vertical="center" wrapText="1"/>
    </xf>
    <xf numFmtId="49" fontId="3" fillId="13" borderId="23" xfId="0" applyNumberFormat="1" applyFont="1" applyFill="1" applyBorder="1" applyAlignment="1">
      <alignment vertical="center" wrapText="1"/>
    </xf>
    <xf numFmtId="1" fontId="12" fillId="13" borderId="28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6" borderId="27" xfId="0" applyFont="1" applyFill="1" applyBorder="1" applyAlignment="1">
      <alignment horizontal="center" wrapText="1"/>
    </xf>
    <xf numFmtId="0" fontId="4" fillId="36" borderId="30" xfId="0" applyFont="1" applyFill="1" applyBorder="1" applyAlignment="1">
      <alignment horizontal="center" wrapText="1"/>
    </xf>
    <xf numFmtId="1" fontId="1" fillId="35" borderId="31" xfId="0" applyNumberFormat="1" applyFont="1" applyFill="1" applyBorder="1" applyAlignment="1">
      <alignment horizontal="center"/>
    </xf>
    <xf numFmtId="1" fontId="1" fillId="35" borderId="32" xfId="0" applyNumberFormat="1" applyFont="1" applyFill="1" applyBorder="1" applyAlignment="1">
      <alignment horizontal="center"/>
    </xf>
    <xf numFmtId="0" fontId="12" fillId="13" borderId="23" xfId="0" applyFont="1" applyFill="1" applyBorder="1" applyAlignment="1">
      <alignment vertical="center" wrapText="1"/>
    </xf>
    <xf numFmtId="0" fontId="4" fillId="36" borderId="33" xfId="0" applyFont="1" applyFill="1" applyBorder="1" applyAlignment="1">
      <alignment horizontal="center" wrapText="1"/>
    </xf>
    <xf numFmtId="17" fontId="4" fillId="36" borderId="27" xfId="0" applyNumberFormat="1" applyFont="1" applyFill="1" applyBorder="1" applyAlignment="1">
      <alignment horizontal="center" wrapText="1"/>
    </xf>
    <xf numFmtId="17" fontId="4" fillId="36" borderId="34" xfId="0" applyNumberFormat="1" applyFont="1" applyFill="1" applyBorder="1" applyAlignment="1">
      <alignment horizontal="center" wrapText="1"/>
    </xf>
    <xf numFmtId="0" fontId="1" fillId="35" borderId="23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/>
    </xf>
    <xf numFmtId="1" fontId="1" fillId="35" borderId="23" xfId="0" applyNumberFormat="1" applyFont="1" applyFill="1" applyBorder="1" applyAlignment="1">
      <alignment horizontal="center"/>
    </xf>
    <xf numFmtId="1" fontId="1" fillId="35" borderId="17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vertical="center" wrapText="1"/>
    </xf>
    <xf numFmtId="0" fontId="1" fillId="35" borderId="35" xfId="0" applyFont="1" applyFill="1" applyBorder="1" applyAlignment="1">
      <alignment/>
    </xf>
    <xf numFmtId="0" fontId="1" fillId="35" borderId="36" xfId="0" applyFont="1" applyFill="1" applyBorder="1" applyAlignment="1">
      <alignment/>
    </xf>
    <xf numFmtId="1" fontId="1" fillId="35" borderId="24" xfId="0" applyNumberFormat="1" applyFont="1" applyFill="1" applyBorder="1" applyAlignment="1">
      <alignment horizontal="center"/>
    </xf>
    <xf numFmtId="1" fontId="1" fillId="35" borderId="37" xfId="0" applyNumberFormat="1" applyFont="1" applyFill="1" applyBorder="1" applyAlignment="1">
      <alignment horizontal="center"/>
    </xf>
    <xf numFmtId="0" fontId="10" fillId="35" borderId="38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/>
    </xf>
    <xf numFmtId="1" fontId="1" fillId="35" borderId="38" xfId="0" applyNumberFormat="1" applyFont="1" applyFill="1" applyBorder="1" applyAlignment="1">
      <alignment horizontal="center"/>
    </xf>
    <xf numFmtId="0" fontId="12" fillId="13" borderId="40" xfId="0" applyFont="1" applyFill="1" applyBorder="1" applyAlignment="1">
      <alignment/>
    </xf>
    <xf numFmtId="1" fontId="12" fillId="13" borderId="41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1" fontId="1" fillId="35" borderId="42" xfId="0" applyNumberFormat="1" applyFont="1" applyFill="1" applyBorder="1" applyAlignment="1">
      <alignment horizontal="center" vertical="center"/>
    </xf>
    <xf numFmtId="2" fontId="1" fillId="35" borderId="42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OU%20DR%20templates%20filled%20out\SDGE\SDGE%202021-2022IOUDRProgramTotals_Jun2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G&amp;E Program Totals"/>
      <sheetName val="SDG&amp;E Program Totals w.DLF"/>
      <sheetName val="~SDG&amp;E RA 2021"/>
      <sheetName val="~SDG&amp;E RA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9.140625" style="0" customWidth="1"/>
    <col min="3" max="3" width="14.57421875" style="0" customWidth="1"/>
  </cols>
  <sheetData>
    <row r="1" spans="1:1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5"/>
      <c r="B3" s="5"/>
      <c r="C3" s="50" t="s">
        <v>27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"/>
      <c r="B4" s="5"/>
      <c r="C4" s="53" t="s">
        <v>24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">
      <c r="A5" s="5"/>
      <c r="B5" s="5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35.25" customHeight="1">
      <c r="A6" s="9"/>
      <c r="B6" s="10"/>
      <c r="C6" s="51" t="s">
        <v>25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20.25" customHeight="1" thickBot="1">
      <c r="A7" s="7"/>
      <c r="B7" s="7"/>
      <c r="C7" s="52" t="s">
        <v>26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5" ht="26.25" thickTop="1">
      <c r="A8" s="11" t="s">
        <v>1</v>
      </c>
      <c r="B8" s="11" t="s">
        <v>2</v>
      </c>
      <c r="C8" s="11" t="s">
        <v>5</v>
      </c>
      <c r="D8" s="12">
        <v>44409</v>
      </c>
      <c r="E8" s="12">
        <v>44774</v>
      </c>
    </row>
    <row r="9" spans="1:5" ht="26.25">
      <c r="A9" s="28" t="s">
        <v>3</v>
      </c>
      <c r="B9" s="28" t="s">
        <v>6</v>
      </c>
      <c r="C9" s="22" t="s">
        <v>8</v>
      </c>
      <c r="D9" s="13">
        <v>253.33380603027345</v>
      </c>
      <c r="E9" s="13">
        <v>253.33380603027345</v>
      </c>
    </row>
    <row r="10" spans="1:5" ht="45">
      <c r="A10" s="26" t="s">
        <v>16</v>
      </c>
      <c r="B10" s="29" t="s">
        <v>6</v>
      </c>
      <c r="C10" s="22" t="s">
        <v>8</v>
      </c>
      <c r="D10" s="30">
        <v>31.901072683476748</v>
      </c>
      <c r="E10" s="30">
        <v>31.901072683476748</v>
      </c>
    </row>
    <row r="11" spans="1:5" ht="45">
      <c r="A11" s="27" t="s">
        <v>20</v>
      </c>
      <c r="B11" s="31" t="s">
        <v>6</v>
      </c>
      <c r="C11" s="22" t="s">
        <v>8</v>
      </c>
      <c r="D11" s="32">
        <v>50.16</v>
      </c>
      <c r="E11" s="32">
        <v>50.16</v>
      </c>
    </row>
    <row r="12" spans="1:5" s="4" customFormat="1" ht="64.5" customHeight="1">
      <c r="A12" s="49" t="s">
        <v>9</v>
      </c>
      <c r="B12" s="49"/>
      <c r="C12" s="21" t="s">
        <v>8</v>
      </c>
      <c r="D12" s="33">
        <f>SUM(D9:D11)</f>
        <v>335.39487871375024</v>
      </c>
      <c r="E12" s="33">
        <f>SUM(E9:E11)</f>
        <v>335.39487871375024</v>
      </c>
    </row>
    <row r="13" spans="1:5" ht="27" customHeight="1">
      <c r="A13" s="3"/>
      <c r="B13" s="8"/>
      <c r="D13" s="16"/>
      <c r="E13" s="16"/>
    </row>
    <row r="14" spans="4:5" ht="15">
      <c r="D14" s="17"/>
      <c r="E14" s="17"/>
    </row>
    <row r="15" spans="4:5" ht="15">
      <c r="D15" s="17"/>
      <c r="E15" s="17"/>
    </row>
    <row r="16" spans="1:5" ht="15">
      <c r="A16" s="2" t="s">
        <v>4</v>
      </c>
      <c r="D16" s="17"/>
      <c r="E16" s="17"/>
    </row>
    <row r="17" ht="15">
      <c r="A17" s="19" t="s">
        <v>10</v>
      </c>
    </row>
    <row r="18" ht="15.75" thickBot="1"/>
    <row r="19" spans="1:5" ht="26.25" thickTop="1">
      <c r="A19" s="11" t="s">
        <v>1</v>
      </c>
      <c r="B19" s="11" t="s">
        <v>2</v>
      </c>
      <c r="C19" s="11" t="s">
        <v>5</v>
      </c>
      <c r="D19" s="12">
        <v>44409</v>
      </c>
      <c r="E19" s="12">
        <v>44774</v>
      </c>
    </row>
    <row r="20" spans="1:6" ht="46.5" customHeight="1">
      <c r="A20" s="34" t="s">
        <v>12</v>
      </c>
      <c r="B20" s="29" t="s">
        <v>15</v>
      </c>
      <c r="C20" s="22" t="s">
        <v>8</v>
      </c>
      <c r="D20" s="14">
        <v>6.21</v>
      </c>
      <c r="E20" s="14">
        <v>6.21</v>
      </c>
      <c r="F20" s="4"/>
    </row>
    <row r="21" spans="1:5" ht="46.5" customHeight="1">
      <c r="A21" s="34" t="s">
        <v>13</v>
      </c>
      <c r="B21" s="29" t="s">
        <v>15</v>
      </c>
      <c r="C21" s="22" t="s">
        <v>8</v>
      </c>
      <c r="D21" s="15">
        <v>17.71</v>
      </c>
      <c r="E21" s="15">
        <v>17.71</v>
      </c>
    </row>
    <row r="22" spans="1:5" ht="46.5" customHeight="1">
      <c r="A22" s="34" t="s">
        <v>19</v>
      </c>
      <c r="B22" s="29" t="s">
        <v>6</v>
      </c>
      <c r="C22" s="22" t="s">
        <v>8</v>
      </c>
      <c r="D22" s="15">
        <v>6.78</v>
      </c>
      <c r="E22" s="15">
        <v>6.78</v>
      </c>
    </row>
    <row r="23" spans="1:5" ht="46.5" customHeight="1">
      <c r="A23" s="34" t="s">
        <v>18</v>
      </c>
      <c r="B23" s="29" t="s">
        <v>6</v>
      </c>
      <c r="C23" s="22" t="s">
        <v>8</v>
      </c>
      <c r="D23" s="24">
        <v>0</v>
      </c>
      <c r="E23" s="24">
        <v>0</v>
      </c>
    </row>
    <row r="24" spans="1:5" ht="46.5" customHeight="1">
      <c r="A24" s="34" t="s">
        <v>11</v>
      </c>
      <c r="B24" s="29" t="s">
        <v>6</v>
      </c>
      <c r="C24" s="22" t="s">
        <v>8</v>
      </c>
      <c r="D24" s="14" t="s">
        <v>23</v>
      </c>
      <c r="E24" s="14" t="s">
        <v>23</v>
      </c>
    </row>
    <row r="25" spans="1:5" ht="46.5" customHeight="1">
      <c r="A25" s="49" t="s">
        <v>21</v>
      </c>
      <c r="B25" s="49"/>
      <c r="C25" s="21" t="s">
        <v>8</v>
      </c>
      <c r="D25" s="23">
        <f>SUM(D20:D24)</f>
        <v>30.700000000000003</v>
      </c>
      <c r="E25" s="23">
        <f>SUM(E20:E24)</f>
        <v>30.700000000000003</v>
      </c>
    </row>
    <row r="27" ht="15">
      <c r="A27" s="25"/>
    </row>
    <row r="28" spans="1:5" ht="15">
      <c r="A28" s="35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</sheetData>
  <sheetProtection/>
  <mergeCells count="7">
    <mergeCell ref="A12:B12"/>
    <mergeCell ref="A25:B25"/>
    <mergeCell ref="C3:O3"/>
    <mergeCell ref="C6:O6"/>
    <mergeCell ref="C7:O7"/>
    <mergeCell ref="C4:O4"/>
    <mergeCell ref="C5:O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5">
      <selection activeCell="A11" sqref="A11"/>
    </sheetView>
  </sheetViews>
  <sheetFormatPr defaultColWidth="9.140625" defaultRowHeight="15"/>
  <cols>
    <col min="1" max="1" width="26.28125" style="46" customWidth="1"/>
    <col min="2" max="2" width="9.140625" style="46" customWidth="1"/>
    <col min="3" max="3" width="14.140625" style="0" customWidth="1"/>
  </cols>
  <sheetData>
    <row r="1" spans="1:15" ht="15">
      <c r="A1" s="41"/>
      <c r="B1" s="58" t="s">
        <v>14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41"/>
      <c r="B2" s="41"/>
      <c r="C2" s="1">
        <v>1.097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41"/>
      <c r="B3" s="41"/>
      <c r="C3" s="50" t="s">
        <v>27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41"/>
      <c r="B4" s="41"/>
      <c r="C4" s="53" t="s">
        <v>24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">
      <c r="A5" s="41"/>
      <c r="B5" s="41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47"/>
      <c r="B6" s="42"/>
      <c r="C6" s="51" t="s">
        <v>25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7.25" customHeight="1">
      <c r="A7" s="43"/>
      <c r="B7" s="43"/>
      <c r="C7" s="52" t="s">
        <v>26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5" ht="25.5">
      <c r="A8" s="37" t="s">
        <v>1</v>
      </c>
      <c r="B8" s="37" t="s">
        <v>2</v>
      </c>
      <c r="C8" s="37" t="s">
        <v>5</v>
      </c>
      <c r="D8" s="38">
        <v>44409</v>
      </c>
      <c r="E8" s="38">
        <v>44774</v>
      </c>
    </row>
    <row r="9" spans="1:5" ht="26.25">
      <c r="A9" s="44" t="s">
        <v>3</v>
      </c>
      <c r="B9" s="44" t="s">
        <v>6</v>
      </c>
      <c r="C9" s="22" t="s">
        <v>8</v>
      </c>
      <c r="D9" s="20">
        <f>'PG&amp;E Program Totals'!D9*$C$2</f>
        <v>277.90718521520995</v>
      </c>
      <c r="E9" s="20">
        <f>'PG&amp;E Program Totals'!E9*$C$2</f>
        <v>277.90718521520995</v>
      </c>
    </row>
    <row r="10" spans="1:5" ht="39" customHeight="1">
      <c r="A10" s="34" t="s">
        <v>16</v>
      </c>
      <c r="B10" s="34" t="s">
        <v>6</v>
      </c>
      <c r="C10" s="22" t="s">
        <v>8</v>
      </c>
      <c r="D10" s="20">
        <f>'PG&amp;E Program Totals'!D10*$C$2</f>
        <v>34.99547673377399</v>
      </c>
      <c r="E10" s="20">
        <f>'PG&amp;E Program Totals'!E10*$C$2</f>
        <v>34.99547673377399</v>
      </c>
    </row>
    <row r="11" spans="1:5" ht="27" customHeight="1">
      <c r="A11" s="34" t="s">
        <v>20</v>
      </c>
      <c r="B11" s="44" t="s">
        <v>6</v>
      </c>
      <c r="C11" s="22" t="s">
        <v>8</v>
      </c>
      <c r="D11" s="20">
        <f>'PG&amp;E Program Totals'!D11*$C$2</f>
        <v>55.02551999999999</v>
      </c>
      <c r="E11" s="20">
        <f>'PG&amp;E Program Totals'!E11*$C$2</f>
        <v>55.02551999999999</v>
      </c>
    </row>
    <row r="12" spans="1:5" ht="27" customHeight="1">
      <c r="A12" s="55" t="s">
        <v>9</v>
      </c>
      <c r="B12" s="56"/>
      <c r="C12" s="21" t="s">
        <v>8</v>
      </c>
      <c r="D12" s="39">
        <f>SUMIF($C$9:$E$11,$C12,D$9:D$11)</f>
        <v>367.92818194898393</v>
      </c>
      <c r="E12" s="39">
        <f>SUMIF($C$9:$E$11,$C12,E$9:E$11)</f>
        <v>367.92818194898393</v>
      </c>
    </row>
    <row r="13" spans="1:5" ht="15">
      <c r="A13" s="45"/>
      <c r="B13" s="45"/>
      <c r="C13" s="4"/>
      <c r="D13" s="4"/>
      <c r="E13" s="4"/>
    </row>
    <row r="14" spans="1:5" ht="15">
      <c r="A14" s="45"/>
      <c r="B14" s="45"/>
      <c r="C14" s="4"/>
      <c r="D14" s="18"/>
      <c r="E14" s="18"/>
    </row>
    <row r="15" spans="1:5" ht="15">
      <c r="A15" s="43"/>
      <c r="B15" s="45"/>
      <c r="C15" s="4"/>
      <c r="D15" s="4"/>
      <c r="E15" s="4"/>
    </row>
    <row r="16" spans="1:5" ht="15">
      <c r="A16" s="48" t="s">
        <v>4</v>
      </c>
      <c r="B16" s="45"/>
      <c r="C16" s="4"/>
      <c r="D16" s="36"/>
      <c r="E16" s="36"/>
    </row>
    <row r="17" spans="1:5" ht="15">
      <c r="A17" s="48" t="s">
        <v>10</v>
      </c>
      <c r="B17" s="45"/>
      <c r="C17" s="4"/>
      <c r="D17" s="4"/>
      <c r="E17" s="4"/>
    </row>
    <row r="18" spans="1:5" ht="15">
      <c r="A18" s="45"/>
      <c r="B18" s="45"/>
      <c r="C18" s="4"/>
      <c r="D18" s="4"/>
      <c r="E18" s="4"/>
    </row>
    <row r="19" spans="1:5" ht="27" customHeight="1">
      <c r="A19" s="34" t="s">
        <v>12</v>
      </c>
      <c r="B19" s="34" t="s">
        <v>15</v>
      </c>
      <c r="C19" s="22" t="s">
        <v>8</v>
      </c>
      <c r="D19" s="40">
        <f>'PG&amp;E Program Totals'!D20*'PG&amp;E Program Totals w.DLF'!$C$2</f>
        <v>6.81237</v>
      </c>
      <c r="E19" s="40">
        <f>'PG&amp;E Program Totals'!E20*'PG&amp;E Program Totals w.DLF'!$C$2</f>
        <v>6.81237</v>
      </c>
    </row>
    <row r="20" spans="1:5" ht="27" customHeight="1">
      <c r="A20" s="34" t="s">
        <v>13</v>
      </c>
      <c r="B20" s="34" t="s">
        <v>15</v>
      </c>
      <c r="C20" s="22" t="s">
        <v>8</v>
      </c>
      <c r="D20" s="40">
        <f>'PG&amp;E Program Totals'!D21*'PG&amp;E Program Totals w.DLF'!$C$2</f>
        <v>19.427870000000002</v>
      </c>
      <c r="E20" s="40">
        <f>'PG&amp;E Program Totals'!E21*'PG&amp;E Program Totals w.DLF'!$C$2</f>
        <v>19.427870000000002</v>
      </c>
    </row>
    <row r="21" spans="1:5" ht="27" customHeight="1">
      <c r="A21" s="34" t="s">
        <v>17</v>
      </c>
      <c r="B21" s="34" t="s">
        <v>6</v>
      </c>
      <c r="C21" s="22" t="s">
        <v>8</v>
      </c>
      <c r="D21" s="40">
        <f>'PG&amp;E Program Totals'!D22*'PG&amp;E Program Totals w.DLF'!$C$2</f>
        <v>7.43766</v>
      </c>
      <c r="E21" s="40">
        <f>'PG&amp;E Program Totals'!E22*'PG&amp;E Program Totals w.DLF'!$C$2</f>
        <v>7.43766</v>
      </c>
    </row>
    <row r="22" spans="1:5" ht="27" customHeight="1">
      <c r="A22" s="34" t="s">
        <v>18</v>
      </c>
      <c r="B22" s="34" t="s">
        <v>6</v>
      </c>
      <c r="C22" s="22" t="s">
        <v>8</v>
      </c>
      <c r="D22" s="40">
        <f>'PG&amp;E Program Totals'!D23*'PG&amp;E Program Totals w.DLF'!$C$2</f>
        <v>0</v>
      </c>
      <c r="E22" s="40">
        <f>'PG&amp;E Program Totals'!E23*'PG&amp;E Program Totals w.DLF'!$C$2</f>
        <v>0</v>
      </c>
    </row>
    <row r="23" spans="1:5" ht="27" customHeight="1">
      <c r="A23" s="34" t="s">
        <v>11</v>
      </c>
      <c r="B23" s="34" t="s">
        <v>6</v>
      </c>
      <c r="C23" s="22" t="s">
        <v>8</v>
      </c>
      <c r="D23" s="40" t="s">
        <v>23</v>
      </c>
      <c r="E23" s="40" t="s">
        <v>23</v>
      </c>
    </row>
    <row r="24" spans="1:5" ht="27" customHeight="1">
      <c r="A24" s="57" t="s">
        <v>22</v>
      </c>
      <c r="B24" s="57"/>
      <c r="C24" s="21" t="s">
        <v>7</v>
      </c>
      <c r="D24" s="40">
        <f>SUM(D19:D23)</f>
        <v>33.6779</v>
      </c>
      <c r="E24" s="40">
        <f>SUM(E19:E23)</f>
        <v>33.6779</v>
      </c>
    </row>
  </sheetData>
  <sheetProtection/>
  <mergeCells count="8">
    <mergeCell ref="A12:B12"/>
    <mergeCell ref="A24:B24"/>
    <mergeCell ref="C6:O6"/>
    <mergeCell ref="C7:O7"/>
    <mergeCell ref="B1:O1"/>
    <mergeCell ref="C4:O4"/>
    <mergeCell ref="C5:O5"/>
    <mergeCell ref="C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C33" sqref="C33"/>
    </sheetView>
  </sheetViews>
  <sheetFormatPr defaultColWidth="8.8515625" defaultRowHeight="15"/>
  <cols>
    <col min="1" max="1" width="68.8515625" style="62" bestFit="1" customWidth="1"/>
    <col min="2" max="2" width="15.28125" style="62" customWidth="1"/>
    <col min="3" max="13" width="8.8515625" style="62" customWidth="1"/>
    <col min="14" max="14" width="12.421875" style="62" customWidth="1"/>
    <col min="15" max="16384" width="8.8515625" style="62" customWidth="1"/>
  </cols>
  <sheetData>
    <row r="1" spans="1:15" ht="15">
      <c r="A1" s="60"/>
      <c r="B1" s="61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>
      <c r="A2" s="60"/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0.25">
      <c r="A3" s="60"/>
      <c r="O3" s="63"/>
    </row>
    <row r="4" spans="1:15" ht="20.25">
      <c r="A4" s="60"/>
      <c r="B4" s="64" t="s">
        <v>28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3"/>
    </row>
    <row r="5" spans="1:15" ht="19.5" thickBot="1">
      <c r="A5" s="60"/>
      <c r="B5" s="65" t="s">
        <v>29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6.5" thickBot="1">
      <c r="A6" s="68"/>
      <c r="B6" s="69"/>
      <c r="C6" s="70" t="s"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0"/>
    </row>
    <row r="7" spans="3:14" ht="16.5" customHeight="1" thickBot="1">
      <c r="C7" s="71" t="s">
        <v>25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1:4" ht="15">
      <c r="A8" s="74" t="s">
        <v>1</v>
      </c>
      <c r="B8" s="74" t="s">
        <v>2</v>
      </c>
      <c r="C8" s="75">
        <v>44409</v>
      </c>
      <c r="D8" s="75">
        <v>44774</v>
      </c>
    </row>
    <row r="9" spans="1:5" ht="24.75" customHeight="1">
      <c r="A9" s="76" t="s">
        <v>3</v>
      </c>
      <c r="B9" s="77">
        <v>1</v>
      </c>
      <c r="C9" s="78">
        <v>1.1487212181091309</v>
      </c>
      <c r="D9" s="78">
        <v>1.292311429977417</v>
      </c>
      <c r="E9" s="79"/>
    </row>
    <row r="10" spans="1:5" ht="26.25" customHeight="1">
      <c r="A10" s="80" t="s">
        <v>30</v>
      </c>
      <c r="B10" s="81">
        <v>1</v>
      </c>
      <c r="C10" s="82">
        <v>2.8230847999999997</v>
      </c>
      <c r="D10" s="82">
        <v>2.9077766</v>
      </c>
      <c r="E10" s="79"/>
    </row>
    <row r="11" spans="1:5" ht="15">
      <c r="A11" s="76" t="s">
        <v>31</v>
      </c>
      <c r="B11" s="77">
        <v>1</v>
      </c>
      <c r="C11" s="78">
        <v>0.19244830000000002</v>
      </c>
      <c r="D11" s="78">
        <v>0.1982217</v>
      </c>
      <c r="E11" s="79"/>
    </row>
    <row r="12" spans="1:5" ht="14.25" customHeight="1">
      <c r="A12" s="83" t="s">
        <v>32</v>
      </c>
      <c r="B12" s="81">
        <v>1</v>
      </c>
      <c r="C12" s="82">
        <v>4.4933157999999995</v>
      </c>
      <c r="D12" s="82">
        <v>4.4297573</v>
      </c>
      <c r="E12" s="79"/>
    </row>
    <row r="13" spans="1:5" ht="15">
      <c r="A13" s="84" t="s">
        <v>33</v>
      </c>
      <c r="B13" s="77">
        <v>1</v>
      </c>
      <c r="C13" s="78">
        <v>6.297080809792031</v>
      </c>
      <c r="D13" s="78">
        <v>7.506374539214822</v>
      </c>
      <c r="E13" s="85"/>
    </row>
    <row r="14" spans="1:4" ht="15">
      <c r="A14" s="86" t="s">
        <v>34</v>
      </c>
      <c r="B14" s="87"/>
      <c r="C14" s="88">
        <f>SUM(C9:C13)</f>
        <v>14.954650927901163</v>
      </c>
      <c r="D14" s="88">
        <f>SUM(D9:D13)</f>
        <v>16.33444156919224</v>
      </c>
    </row>
    <row r="15" spans="1:14" ht="15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5">
      <c r="A16" s="92" t="s">
        <v>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5">
      <c r="A17" s="92" t="s">
        <v>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5">
      <c r="A18" s="92" t="s">
        <v>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5">
      <c r="A19" s="19" t="s">
        <v>10</v>
      </c>
      <c r="B19" s="93"/>
      <c r="C19" s="93"/>
      <c r="D19" s="93"/>
      <c r="E19" s="93"/>
      <c r="F19" s="93"/>
      <c r="G19" s="94"/>
      <c r="H19" s="93"/>
      <c r="I19" s="94"/>
      <c r="J19" s="93"/>
      <c r="K19" s="94"/>
      <c r="L19" s="93"/>
      <c r="M19" s="93"/>
      <c r="N19" s="93"/>
    </row>
    <row r="20" spans="3:14" ht="15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3:14" ht="15">
      <c r="C21" s="93"/>
      <c r="D21" s="93"/>
      <c r="E21" s="93"/>
      <c r="F21" s="93"/>
      <c r="G21" s="94"/>
      <c r="H21" s="93"/>
      <c r="I21" s="94"/>
      <c r="J21" s="93"/>
      <c r="K21" s="94"/>
      <c r="L21" s="93"/>
      <c r="M21" s="93"/>
      <c r="N21" s="93"/>
    </row>
    <row r="22" ht="14.25" customHeight="1">
      <c r="O22" s="79"/>
    </row>
    <row r="23" ht="14.25" customHeight="1">
      <c r="O23" s="79"/>
    </row>
    <row r="24" spans="1:6" ht="14.25" customHeight="1">
      <c r="A24" s="74" t="s">
        <v>1</v>
      </c>
      <c r="B24" s="74" t="s">
        <v>2</v>
      </c>
      <c r="C24" s="95">
        <v>44409</v>
      </c>
      <c r="D24" s="95">
        <v>44774</v>
      </c>
      <c r="E24" s="79"/>
      <c r="F24" s="96"/>
    </row>
    <row r="25" spans="1:4" ht="15">
      <c r="A25" s="97" t="s">
        <v>37</v>
      </c>
      <c r="B25" s="98" t="s">
        <v>38</v>
      </c>
      <c r="C25" s="99">
        <v>0.023164939950220287</v>
      </c>
      <c r="D25" s="99">
        <v>0.023164939950220287</v>
      </c>
    </row>
    <row r="26" spans="1:4" ht="15">
      <c r="A26" s="97" t="s">
        <v>39</v>
      </c>
      <c r="B26" s="98" t="s">
        <v>40</v>
      </c>
      <c r="C26" s="99">
        <v>0.666043546050787</v>
      </c>
      <c r="D26" s="99">
        <v>0.703239168971777</v>
      </c>
    </row>
    <row r="27" spans="1:4" ht="15">
      <c r="A27" s="97" t="s">
        <v>41</v>
      </c>
      <c r="B27" s="98" t="s">
        <v>40</v>
      </c>
      <c r="C27" s="99">
        <v>1.9413844166320295</v>
      </c>
      <c r="D27" s="99">
        <v>1.8794447211228622</v>
      </c>
    </row>
    <row r="28" spans="1:4" ht="15">
      <c r="A28" s="100" t="s">
        <v>42</v>
      </c>
      <c r="B28" s="98" t="s">
        <v>40</v>
      </c>
      <c r="C28" s="99">
        <v>0.4152474564500153</v>
      </c>
      <c r="D28" s="99">
        <v>0.3926403678022325</v>
      </c>
    </row>
    <row r="29" spans="1:4" ht="15">
      <c r="A29" s="97" t="s">
        <v>43</v>
      </c>
      <c r="B29" s="98" t="s">
        <v>40</v>
      </c>
      <c r="C29" s="99">
        <v>-0.6518586</v>
      </c>
      <c r="D29" s="99">
        <v>-0.6456448</v>
      </c>
    </row>
    <row r="30" spans="1:4" ht="15">
      <c r="A30" s="97" t="s">
        <v>44</v>
      </c>
      <c r="B30" s="98" t="s">
        <v>40</v>
      </c>
      <c r="C30" s="99">
        <v>4.292476</v>
      </c>
      <c r="D30" s="99">
        <v>4.408812</v>
      </c>
    </row>
    <row r="31" spans="1:4" ht="15">
      <c r="A31" s="97" t="s">
        <v>45</v>
      </c>
      <c r="B31" s="98" t="s">
        <v>40</v>
      </c>
      <c r="C31" s="99">
        <v>0.01460978016257286</v>
      </c>
      <c r="D31" s="99">
        <v>0.01460978016257286</v>
      </c>
    </row>
    <row r="32" spans="1:4" ht="15">
      <c r="A32" s="97" t="s">
        <v>46</v>
      </c>
      <c r="B32" s="98" t="s">
        <v>40</v>
      </c>
      <c r="C32" s="99">
        <v>2.218674421310425</v>
      </c>
      <c r="D32" s="99">
        <v>2.3031420707702637</v>
      </c>
    </row>
    <row r="33" spans="1:4" ht="15">
      <c r="A33" s="86" t="s">
        <v>47</v>
      </c>
      <c r="B33" s="87"/>
      <c r="C33" s="88">
        <f>SUM(C25:C32)</f>
        <v>8.919741960556049</v>
      </c>
      <c r="D33" s="88">
        <f>SUM(D25:D32)</f>
        <v>9.079408248779929</v>
      </c>
    </row>
    <row r="34" spans="3:14" ht="1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3:14" ht="15">
      <c r="C35" s="94"/>
      <c r="D35" s="94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3:14" ht="15">
      <c r="C36" s="101"/>
      <c r="D36" s="101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3:14" ht="15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3:14" ht="1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14" ht="15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</sheetData>
  <sheetProtection/>
  <mergeCells count="7">
    <mergeCell ref="A18:N18"/>
    <mergeCell ref="B4:N4"/>
    <mergeCell ref="B5:N5"/>
    <mergeCell ref="C6:N6"/>
    <mergeCell ref="C7:N7"/>
    <mergeCell ref="A16:N16"/>
    <mergeCell ref="A17:N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C30" sqref="C30"/>
    </sheetView>
  </sheetViews>
  <sheetFormatPr defaultColWidth="8.8515625" defaultRowHeight="15"/>
  <cols>
    <col min="1" max="1" width="68.8515625" style="0" bestFit="1" customWidth="1"/>
    <col min="2" max="2" width="15.28125" style="0" customWidth="1"/>
    <col min="3" max="6" width="10.421875" style="0" bestFit="1" customWidth="1"/>
    <col min="7" max="7" width="10.7109375" style="0" bestFit="1" customWidth="1"/>
    <col min="8" max="8" width="10.421875" style="0" bestFit="1" customWidth="1"/>
    <col min="9" max="10" width="10.7109375" style="0" bestFit="1" customWidth="1"/>
    <col min="11" max="11" width="11.421875" style="0" bestFit="1" customWidth="1"/>
    <col min="12" max="12" width="11.28125" style="0" bestFit="1" customWidth="1"/>
    <col min="13" max="13" width="10.7109375" style="0" bestFit="1" customWidth="1"/>
    <col min="14" max="14" width="10.421875" style="0" bestFit="1" customWidth="1"/>
  </cols>
  <sheetData>
    <row r="1" spans="1:15" ht="15">
      <c r="A1" s="102"/>
      <c r="B1" s="103" t="s">
        <v>14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102"/>
      <c r="B2" s="102"/>
      <c r="C2" s="104">
        <v>1.096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0.25">
      <c r="A3" s="104"/>
      <c r="O3" s="105"/>
    </row>
    <row r="4" spans="1:15" ht="20.25">
      <c r="A4" s="104"/>
      <c r="B4" s="64" t="s">
        <v>28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05"/>
    </row>
    <row r="5" spans="1:14" ht="19.5" thickBot="1">
      <c r="A5" s="104"/>
      <c r="B5" s="65" t="s">
        <v>29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5" ht="16.5" thickBot="1">
      <c r="A6" s="106"/>
      <c r="B6" s="107"/>
      <c r="C6" s="70" t="s">
        <v>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104"/>
    </row>
    <row r="7" spans="3:14" ht="17.25" thickBot="1" thickTop="1">
      <c r="C7" s="108" t="s">
        <v>48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4" ht="27" customHeight="1" thickBot="1" thickTop="1">
      <c r="A8" s="111" t="s">
        <v>1</v>
      </c>
      <c r="B8" s="111" t="s">
        <v>2</v>
      </c>
      <c r="C8" s="95">
        <v>44409</v>
      </c>
      <c r="D8" s="95">
        <v>44774</v>
      </c>
    </row>
    <row r="9" spans="1:5" ht="24.75" customHeight="1">
      <c r="A9" s="76" t="s">
        <v>3</v>
      </c>
      <c r="B9" s="77">
        <v>1</v>
      </c>
      <c r="C9" s="112">
        <v>1.2589984550476074</v>
      </c>
      <c r="D9" s="112">
        <v>1.4163733272552492</v>
      </c>
      <c r="E9" s="85"/>
    </row>
    <row r="10" spans="1:5" ht="26.25" customHeight="1">
      <c r="A10" s="113" t="s">
        <v>30</v>
      </c>
      <c r="B10" s="81">
        <v>1</v>
      </c>
      <c r="C10" s="114">
        <v>3.0941009407999998</v>
      </c>
      <c r="D10" s="114">
        <v>3.1869231536000004</v>
      </c>
      <c r="E10" s="85"/>
    </row>
    <row r="11" spans="1:5" ht="26.25" customHeight="1">
      <c r="A11" s="76" t="s">
        <v>31</v>
      </c>
      <c r="B11" s="77">
        <v>1</v>
      </c>
      <c r="C11" s="112">
        <v>0.21092333680000003</v>
      </c>
      <c r="D11" s="112">
        <v>0.21725098320000003</v>
      </c>
      <c r="E11" s="85"/>
    </row>
    <row r="12" spans="1:5" ht="15">
      <c r="A12" s="83" t="s">
        <v>32</v>
      </c>
      <c r="B12" s="81">
        <v>1</v>
      </c>
      <c r="C12" s="114">
        <v>4.9246741167999994</v>
      </c>
      <c r="D12" s="114">
        <v>4.855014000800001</v>
      </c>
      <c r="E12" s="85"/>
    </row>
    <row r="13" spans="1:5" ht="15">
      <c r="A13" s="84" t="s">
        <v>33</v>
      </c>
      <c r="B13" s="77">
        <v>1</v>
      </c>
      <c r="C13" s="112">
        <v>6.901600567532067</v>
      </c>
      <c r="D13" s="112">
        <v>8.226986494979446</v>
      </c>
      <c r="E13" s="85"/>
    </row>
    <row r="14" spans="1:18" ht="15">
      <c r="A14" s="86" t="s">
        <v>34</v>
      </c>
      <c r="B14" s="87"/>
      <c r="C14" s="88">
        <v>16.390297416979674</v>
      </c>
      <c r="D14" s="88">
        <v>17.902547959834695</v>
      </c>
      <c r="E14" s="8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5" ht="15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85"/>
    </row>
    <row r="16" spans="1:14" ht="15">
      <c r="A16" s="92" t="s">
        <v>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5">
      <c r="A17" s="92" t="s">
        <v>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s="62" customFormat="1" ht="15">
      <c r="A18" s="92" t="s">
        <v>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s="62" customFormat="1" ht="15">
      <c r="A19" s="19" t="s">
        <v>10</v>
      </c>
      <c r="B19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2:14" ht="15">
      <c r="B20" s="102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ht="15">
      <c r="B21" s="115"/>
    </row>
    <row r="22" spans="1:5" ht="15">
      <c r="A22" s="97" t="s">
        <v>37</v>
      </c>
      <c r="B22" s="98" t="s">
        <v>38</v>
      </c>
      <c r="C22" s="99">
        <v>0.025388774185441436</v>
      </c>
      <c r="D22" s="99">
        <v>0.025388774185441436</v>
      </c>
      <c r="E22" s="17"/>
    </row>
    <row r="23" spans="1:5" ht="15">
      <c r="A23" s="116" t="s">
        <v>39</v>
      </c>
      <c r="B23" s="98" t="s">
        <v>40</v>
      </c>
      <c r="C23" s="99">
        <v>0.7299837264716625</v>
      </c>
      <c r="D23" s="99">
        <v>0.7707501291930676</v>
      </c>
      <c r="E23" s="17"/>
    </row>
    <row r="24" spans="1:5" ht="15">
      <c r="A24" s="97" t="s">
        <v>41</v>
      </c>
      <c r="B24" s="98" t="s">
        <v>40</v>
      </c>
      <c r="C24" s="99">
        <v>2.1277573206287044</v>
      </c>
      <c r="D24" s="99">
        <v>2.059871414350657</v>
      </c>
      <c r="E24" s="17"/>
    </row>
    <row r="25" spans="1:5" ht="15">
      <c r="A25" s="100" t="s">
        <v>42</v>
      </c>
      <c r="B25" s="98" t="s">
        <v>40</v>
      </c>
      <c r="C25" s="99">
        <v>0.4551112122692168</v>
      </c>
      <c r="D25" s="99">
        <v>0.43033384311124684</v>
      </c>
      <c r="E25" s="17"/>
    </row>
    <row r="26" spans="1:5" ht="15">
      <c r="A26" s="97" t="s">
        <v>43</v>
      </c>
      <c r="B26" s="98" t="s">
        <v>40</v>
      </c>
      <c r="C26" s="99">
        <v>-0.7144370256</v>
      </c>
      <c r="D26" s="99">
        <v>-0.7076267008000001</v>
      </c>
      <c r="E26" s="17"/>
    </row>
    <row r="27" spans="1:5" ht="15">
      <c r="A27" s="97" t="s">
        <v>44</v>
      </c>
      <c r="B27" s="98" t="s">
        <v>40</v>
      </c>
      <c r="C27" s="99">
        <v>4.7045536960000005</v>
      </c>
      <c r="D27" s="99">
        <v>4.832057952</v>
      </c>
      <c r="E27" s="17"/>
    </row>
    <row r="28" spans="1:5" ht="15">
      <c r="A28" s="97" t="s">
        <v>45</v>
      </c>
      <c r="B28" s="98" t="s">
        <v>40</v>
      </c>
      <c r="C28" s="99">
        <v>0.016012319058179857</v>
      </c>
      <c r="D28" s="99">
        <v>0.016012319058179857</v>
      </c>
      <c r="E28" s="17"/>
    </row>
    <row r="29" spans="1:5" ht="15">
      <c r="A29" s="97" t="s">
        <v>46</v>
      </c>
      <c r="B29" s="98" t="s">
        <v>40</v>
      </c>
      <c r="C29" s="99">
        <v>2.4316671657562257</v>
      </c>
      <c r="D29" s="99">
        <v>2.524243709564209</v>
      </c>
      <c r="E29" s="17"/>
    </row>
    <row r="30" spans="1:5" ht="15">
      <c r="A30" s="86" t="s">
        <v>47</v>
      </c>
      <c r="B30" s="87"/>
      <c r="C30" s="88">
        <v>9.776037188769433</v>
      </c>
      <c r="D30" s="88">
        <v>9.951031440662803</v>
      </c>
      <c r="E30" s="17"/>
    </row>
    <row r="31" spans="3:14" ht="1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3" spans="3:14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3" ht="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3:14" ht="15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3:14" ht="15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3:14" ht="15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3:14" ht="15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</sheetData>
  <sheetProtection/>
  <mergeCells count="8">
    <mergeCell ref="A17:N17"/>
    <mergeCell ref="A18:N18"/>
    <mergeCell ref="B1:O1"/>
    <mergeCell ref="B4:N4"/>
    <mergeCell ref="B5:N5"/>
    <mergeCell ref="C6:N6"/>
    <mergeCell ref="C7:N7"/>
    <mergeCell ref="A16:N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4"/>
  <sheetViews>
    <sheetView zoomScalePageLayoutView="0" workbookViewId="0" topLeftCell="A1">
      <selection activeCell="A26" sqref="A26"/>
    </sheetView>
  </sheetViews>
  <sheetFormatPr defaultColWidth="9.140625" defaultRowHeight="15"/>
  <cols>
    <col min="2" max="2" width="49.140625" style="0" customWidth="1"/>
    <col min="3" max="3" width="21.00390625" style="0" bestFit="1" customWidth="1"/>
  </cols>
  <sheetData>
    <row r="3" spans="2:5" ht="20.25">
      <c r="B3" s="117" t="s">
        <v>49</v>
      </c>
      <c r="C3" s="117"/>
      <c r="D3" s="117"/>
      <c r="E3" s="117"/>
    </row>
    <row r="4" spans="2:5" ht="18.75">
      <c r="B4" s="118" t="s">
        <v>29</v>
      </c>
      <c r="C4" s="118"/>
      <c r="D4" s="118"/>
      <c r="E4" s="118"/>
    </row>
    <row r="5" spans="2:5" ht="15.75">
      <c r="B5" s="119" t="s">
        <v>0</v>
      </c>
      <c r="C5" s="119"/>
      <c r="D5" s="119"/>
      <c r="E5" s="119"/>
    </row>
    <row r="6" spans="2:5" ht="15.75" customHeight="1" thickBot="1">
      <c r="B6" s="120" t="s">
        <v>50</v>
      </c>
      <c r="C6" s="120"/>
      <c r="D6" s="121"/>
      <c r="E6" s="121"/>
    </row>
    <row r="7" spans="2:5" ht="15.75" thickBot="1">
      <c r="B7" s="122" t="s">
        <v>1</v>
      </c>
      <c r="C7" s="123" t="s">
        <v>5</v>
      </c>
      <c r="D7" s="124">
        <v>44409</v>
      </c>
      <c r="E7" s="125">
        <v>44774</v>
      </c>
    </row>
    <row r="8" spans="2:5" ht="15.75" thickBot="1">
      <c r="B8" s="126" t="s">
        <v>51</v>
      </c>
      <c r="C8" s="127" t="s">
        <v>8</v>
      </c>
      <c r="D8" s="128">
        <v>137.44</v>
      </c>
      <c r="E8" s="129">
        <v>125.21</v>
      </c>
    </row>
    <row r="9" spans="2:5" ht="15.75" thickBot="1">
      <c r="B9" s="127" t="s">
        <v>52</v>
      </c>
      <c r="C9" s="127" t="s">
        <v>8</v>
      </c>
      <c r="D9" s="130">
        <v>444.16</v>
      </c>
      <c r="E9" s="131">
        <v>435.76</v>
      </c>
    </row>
    <row r="10" spans="2:5" ht="15.75" thickBot="1">
      <c r="B10" s="127" t="s">
        <v>53</v>
      </c>
      <c r="C10" s="127" t="s">
        <v>8</v>
      </c>
      <c r="D10" s="132">
        <v>38.86</v>
      </c>
      <c r="E10" s="133">
        <v>37.81</v>
      </c>
    </row>
    <row r="11" spans="2:5" ht="15.75" thickBot="1">
      <c r="B11" s="127" t="s">
        <v>54</v>
      </c>
      <c r="C11" s="127" t="s">
        <v>8</v>
      </c>
      <c r="D11" s="132">
        <v>16.02</v>
      </c>
      <c r="E11" s="133">
        <v>16.02</v>
      </c>
    </row>
    <row r="12" spans="2:5" ht="15.75" thickBot="1">
      <c r="B12" s="127" t="s">
        <v>55</v>
      </c>
      <c r="C12" s="127" t="s">
        <v>8</v>
      </c>
      <c r="D12" s="132" t="s">
        <v>56</v>
      </c>
      <c r="E12" s="131" t="s">
        <v>56</v>
      </c>
    </row>
    <row r="13" spans="2:5" ht="15.75" thickBot="1">
      <c r="B13" s="134" t="s">
        <v>57</v>
      </c>
      <c r="C13" s="127" t="s">
        <v>8</v>
      </c>
      <c r="D13" s="132">
        <v>169.07999999999998</v>
      </c>
      <c r="E13" s="133">
        <v>158.65</v>
      </c>
    </row>
    <row r="14" spans="2:5" ht="15.75" thickBot="1">
      <c r="B14" s="135" t="s">
        <v>58</v>
      </c>
      <c r="C14" s="135" t="s">
        <v>8</v>
      </c>
      <c r="D14" s="136">
        <f>SUM(D8:D13)</f>
        <v>805.56</v>
      </c>
      <c r="E14" s="136">
        <f>SUM(E8:E13)</f>
        <v>773.4499999999999</v>
      </c>
    </row>
    <row r="15" spans="2:5" ht="15">
      <c r="B15" s="60" t="s">
        <v>59</v>
      </c>
      <c r="C15" s="60"/>
      <c r="D15" s="60"/>
      <c r="E15" s="60"/>
    </row>
    <row r="16" spans="2:5" ht="15.75" thickBot="1">
      <c r="B16" s="60"/>
      <c r="C16" s="60"/>
      <c r="D16" s="137"/>
      <c r="E16" s="137"/>
    </row>
    <row r="17" spans="2:5" ht="15.75" thickBot="1">
      <c r="B17" s="138" t="s">
        <v>1</v>
      </c>
      <c r="C17" s="139" t="s">
        <v>5</v>
      </c>
      <c r="D17" s="124">
        <v>44409</v>
      </c>
      <c r="E17" s="125">
        <v>44774</v>
      </c>
    </row>
    <row r="18" spans="2:5" ht="15.75" thickBot="1">
      <c r="B18" s="127" t="s">
        <v>60</v>
      </c>
      <c r="C18" s="127" t="s">
        <v>8</v>
      </c>
      <c r="D18" s="140">
        <v>8.07</v>
      </c>
      <c r="E18" s="141">
        <v>8.95</v>
      </c>
    </row>
    <row r="19" spans="2:5" ht="15.75" thickBot="1">
      <c r="B19" s="127" t="s">
        <v>61</v>
      </c>
      <c r="C19" s="127" t="s">
        <v>8</v>
      </c>
      <c r="D19" s="140">
        <v>18.89</v>
      </c>
      <c r="E19" s="141">
        <v>18.95</v>
      </c>
    </row>
    <row r="20" spans="2:5" ht="30.75" thickBot="1">
      <c r="B20" s="127" t="s">
        <v>62</v>
      </c>
      <c r="C20" s="127" t="s">
        <v>8</v>
      </c>
      <c r="D20" s="140">
        <v>59.71</v>
      </c>
      <c r="E20" s="141">
        <v>69.33000000000001</v>
      </c>
    </row>
    <row r="21" spans="2:5" ht="15.75" thickBot="1">
      <c r="B21" s="127" t="s">
        <v>63</v>
      </c>
      <c r="C21" s="127" t="s">
        <v>8</v>
      </c>
      <c r="D21" s="140" t="s">
        <v>56</v>
      </c>
      <c r="E21" s="141" t="s">
        <v>56</v>
      </c>
    </row>
    <row r="22" spans="2:5" ht="15" customHeight="1" thickBot="1">
      <c r="B22" s="142" t="s">
        <v>64</v>
      </c>
      <c r="C22" s="135" t="s">
        <v>8</v>
      </c>
      <c r="D22" s="136">
        <f>SUM(D18:D21)</f>
        <v>86.67</v>
      </c>
      <c r="E22" s="136">
        <f>SUM(E18:E21)</f>
        <v>97.23000000000002</v>
      </c>
    </row>
    <row r="23" ht="15">
      <c r="B23" s="60" t="s">
        <v>59</v>
      </c>
    </row>
    <row r="24" ht="15">
      <c r="B24" s="60"/>
    </row>
  </sheetData>
  <sheetProtection/>
  <mergeCells count="4">
    <mergeCell ref="B3:E3"/>
    <mergeCell ref="B4:E4"/>
    <mergeCell ref="B5:E5"/>
    <mergeCell ref="B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9.140625" style="0" customWidth="1"/>
    <col min="3" max="3" width="21.00390625" style="0" bestFit="1" customWidth="1"/>
  </cols>
  <sheetData>
    <row r="1" ht="15">
      <c r="B1" s="60"/>
    </row>
    <row r="3" ht="15">
      <c r="B3" s="62" t="s">
        <v>65</v>
      </c>
    </row>
    <row r="4" spans="2:5" ht="20.25">
      <c r="B4" s="117" t="s">
        <v>49</v>
      </c>
      <c r="C4" s="117"/>
      <c r="D4" s="117"/>
      <c r="E4" s="117"/>
    </row>
    <row r="5" spans="2:5" ht="18.75" customHeight="1">
      <c r="B5" s="118" t="s">
        <v>29</v>
      </c>
      <c r="C5" s="118"/>
      <c r="D5" s="118"/>
      <c r="E5" s="118"/>
    </row>
    <row r="6" spans="2:5" ht="15.75">
      <c r="B6" s="119" t="s">
        <v>0</v>
      </c>
      <c r="C6" s="119"/>
      <c r="D6" s="119"/>
      <c r="E6" s="119"/>
    </row>
    <row r="7" spans="2:5" ht="16.5" thickBot="1">
      <c r="B7" s="121" t="s">
        <v>66</v>
      </c>
      <c r="C7" s="121"/>
      <c r="D7" s="121"/>
      <c r="E7" s="121"/>
    </row>
    <row r="8" spans="2:5" ht="15.75" thickBot="1">
      <c r="B8" s="138" t="s">
        <v>1</v>
      </c>
      <c r="C8" s="143" t="s">
        <v>5</v>
      </c>
      <c r="D8" s="144">
        <v>44409</v>
      </c>
      <c r="E8" s="145">
        <v>44774</v>
      </c>
    </row>
    <row r="9" spans="2:5" ht="15.75" thickBot="1">
      <c r="B9" s="146" t="s">
        <v>51</v>
      </c>
      <c r="C9" s="147" t="s">
        <v>8</v>
      </c>
      <c r="D9" s="148">
        <v>147.88544000000002</v>
      </c>
      <c r="E9" s="149">
        <v>134.72596000000001</v>
      </c>
    </row>
    <row r="10" spans="2:5" ht="15.75" thickBot="1">
      <c r="B10" s="150" t="s">
        <v>52</v>
      </c>
      <c r="C10" s="151" t="s">
        <v>8</v>
      </c>
      <c r="D10" s="148">
        <v>477.91616000000005</v>
      </c>
      <c r="E10" s="149">
        <v>468.87776</v>
      </c>
    </row>
    <row r="11" spans="2:5" ht="15.75" thickBot="1">
      <c r="B11" s="127" t="s">
        <v>53</v>
      </c>
      <c r="C11" s="152" t="s">
        <v>8</v>
      </c>
      <c r="D11" s="153">
        <v>41.81336</v>
      </c>
      <c r="E11" s="154">
        <v>40.68356000000001</v>
      </c>
    </row>
    <row r="12" spans="2:5" ht="15.75" thickBot="1">
      <c r="B12" s="146" t="s">
        <v>54</v>
      </c>
      <c r="C12" s="147" t="s">
        <v>8</v>
      </c>
      <c r="D12" s="148">
        <v>17.23752</v>
      </c>
      <c r="E12" s="149">
        <v>17.23752</v>
      </c>
    </row>
    <row r="13" spans="2:5" ht="15.75" thickBot="1">
      <c r="B13" s="146" t="s">
        <v>55</v>
      </c>
      <c r="C13" s="147" t="s">
        <v>8</v>
      </c>
      <c r="D13" s="148" t="s">
        <v>56</v>
      </c>
      <c r="E13" s="149" t="s">
        <v>56</v>
      </c>
    </row>
    <row r="14" spans="2:5" ht="15.75" thickBot="1">
      <c r="B14" s="155" t="s">
        <v>67</v>
      </c>
      <c r="C14" s="156" t="s">
        <v>8</v>
      </c>
      <c r="D14" s="157">
        <v>181.93008</v>
      </c>
      <c r="E14" s="133">
        <v>170.7074</v>
      </c>
    </row>
    <row r="15" spans="2:5" ht="15.75" thickBot="1">
      <c r="B15" s="135" t="s">
        <v>58</v>
      </c>
      <c r="C15" s="158" t="s">
        <v>8</v>
      </c>
      <c r="D15" s="159">
        <f>SUM(D9:D14)</f>
        <v>866.78256</v>
      </c>
      <c r="E15" s="159">
        <f>SUM(E9:E14)</f>
        <v>832.2322000000001</v>
      </c>
    </row>
    <row r="16" spans="2:5" ht="15">
      <c r="B16" s="60" t="s">
        <v>59</v>
      </c>
      <c r="C16" s="104"/>
      <c r="D16" s="104"/>
      <c r="E16" s="104"/>
    </row>
    <row r="17" spans="2:5" ht="15.75" thickBot="1">
      <c r="B17" s="60"/>
      <c r="C17" s="104"/>
      <c r="D17" s="104"/>
      <c r="E17" s="104"/>
    </row>
    <row r="18" spans="2:5" ht="15.75" thickBot="1">
      <c r="B18" s="138" t="s">
        <v>1</v>
      </c>
      <c r="C18" s="143" t="s">
        <v>5</v>
      </c>
      <c r="D18" s="144">
        <v>44409</v>
      </c>
      <c r="E18" s="145">
        <v>44774</v>
      </c>
    </row>
    <row r="19" spans="2:5" ht="15.75" thickBot="1">
      <c r="B19" s="127" t="s">
        <v>60</v>
      </c>
      <c r="C19" s="160" t="s">
        <v>8</v>
      </c>
      <c r="D19" s="161">
        <v>8.68332</v>
      </c>
      <c r="E19" s="161">
        <v>9.6302</v>
      </c>
    </row>
    <row r="20" spans="2:5" ht="15.75" thickBot="1">
      <c r="B20" s="127" t="s">
        <v>61</v>
      </c>
      <c r="C20" s="160" t="s">
        <v>8</v>
      </c>
      <c r="D20" s="161">
        <v>20.325640000000003</v>
      </c>
      <c r="E20" s="161">
        <v>20.3902</v>
      </c>
    </row>
    <row r="21" spans="2:5" ht="30.75" thickBot="1">
      <c r="B21" s="127" t="s">
        <v>62</v>
      </c>
      <c r="C21" s="160" t="s">
        <v>8</v>
      </c>
      <c r="D21" s="161">
        <v>64.24796</v>
      </c>
      <c r="E21" s="161">
        <v>74.59908000000001</v>
      </c>
    </row>
    <row r="22" spans="2:5" ht="15.75" thickBot="1">
      <c r="B22" s="127" t="s">
        <v>63</v>
      </c>
      <c r="C22" s="160" t="s">
        <v>8</v>
      </c>
      <c r="D22" s="162" t="s">
        <v>56</v>
      </c>
      <c r="E22" s="162" t="s">
        <v>56</v>
      </c>
    </row>
    <row r="23" spans="2:5" ht="15.75" thickBot="1">
      <c r="B23" s="142" t="s">
        <v>64</v>
      </c>
      <c r="C23" s="158" t="s">
        <v>8</v>
      </c>
      <c r="D23" s="136">
        <f>SUM(D19:D22)</f>
        <v>93.25692000000001</v>
      </c>
      <c r="E23" s="136">
        <f>SUM(E19:E22)</f>
        <v>104.61948000000001</v>
      </c>
    </row>
    <row r="24" ht="15">
      <c r="B24" s="60" t="s">
        <v>59</v>
      </c>
    </row>
  </sheetData>
  <sheetProtection/>
  <mergeCells count="4">
    <mergeCell ref="B6:E6"/>
    <mergeCell ref="B7:E7"/>
    <mergeCell ref="B4:E4"/>
    <mergeCell ref="B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Gannon, Jaime Rose</dc:creator>
  <cp:keywords/>
  <dc:description/>
  <cp:lastModifiedBy>Chow, Lily</cp:lastModifiedBy>
  <dcterms:created xsi:type="dcterms:W3CDTF">2014-06-26T23:45:07Z</dcterms:created>
  <dcterms:modified xsi:type="dcterms:W3CDTF">2019-09-06T23:26:20Z</dcterms:modified>
  <cp:category/>
  <cp:version/>
  <cp:contentType/>
  <cp:contentStatus/>
</cp:coreProperties>
</file>