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01" yWindow="5280" windowWidth="14955" windowHeight="7935" activeTab="0"/>
  </bookViews>
  <sheets>
    <sheet name="Definitions and Sources" sheetId="1" r:id="rId1"/>
    <sheet name="SCE Program Totals w.DLF" sheetId="2" r:id="rId2"/>
    <sheet name="SDG&amp;E Program Totals w.DLF" sheetId="3" r:id="rId3"/>
    <sheet name="PG&amp;E program totals w.DLF" sheetId="4" r:id="rId4"/>
    <sheet name="SCE Progam Totals" sheetId="5" r:id="rId5"/>
    <sheet name="SDG&amp;E Program Totals" sheetId="6" r:id="rId6"/>
    <sheet name="PG&amp;E Program Totals" sheetId="7" r:id="rId7"/>
  </sheets>
  <definedNames>
    <definedName name="_xlfn.SUMIFS" hidden="1">#NAME?</definedName>
  </definedNames>
  <calcPr fullCalcOnLoad="1"/>
</workbook>
</file>

<file path=xl/sharedStrings.xml><?xml version="1.0" encoding="utf-8"?>
<sst xmlns="http://schemas.openxmlformats.org/spreadsheetml/2006/main" count="552" uniqueCount="80">
  <si>
    <t>SCE Load Impacts - Revised</t>
  </si>
  <si>
    <t>DR 2011 Load Impact Estimates</t>
  </si>
  <si>
    <t>MWs</t>
  </si>
  <si>
    <t>SCE</t>
  </si>
  <si>
    <t>Expected Capacity at Coincident Peak based on Load Impact Protocols  (MW)</t>
  </si>
  <si>
    <t>Program Name</t>
  </si>
  <si>
    <t>Payment$</t>
  </si>
  <si>
    <t>Local Area</t>
  </si>
  <si>
    <t>Base Interruptible Program
(BIP)</t>
  </si>
  <si>
    <t>LA Basin</t>
  </si>
  <si>
    <t>Big Creek/Ventura</t>
  </si>
  <si>
    <t>Outside LCA</t>
  </si>
  <si>
    <t>Total IOU Service Area</t>
  </si>
  <si>
    <t>Summer Discount Plan
(SDP)
Residential &amp; Non-Residential</t>
  </si>
  <si>
    <t>Demand Response Contract Day Ahead
(DRC)</t>
  </si>
  <si>
    <t>Demand Response Contract Day Of
(DRC)</t>
  </si>
  <si>
    <t>Agricultural and Pumping Interruptible
(API)</t>
  </si>
  <si>
    <t>Demand Bidding Program
(DBP)</t>
  </si>
  <si>
    <t>Capacity Bidding Program Day Of
(CBP)</t>
  </si>
  <si>
    <t>Capacity Bidding Program  Day Ahead
(CBP)</t>
  </si>
  <si>
    <t>Critical Peak Pricing
(CPP)</t>
  </si>
  <si>
    <t>Total, Allocated Event-Based Resources</t>
  </si>
  <si>
    <t>Total Unallocated Event Based Resources</t>
  </si>
  <si>
    <t>Total Event Based Resources</t>
  </si>
  <si>
    <t>Payment$ - if payment for this program is from bundled customers only, enter 0, if all distribution customers, enter 1</t>
  </si>
  <si>
    <t xml:space="preserve">SDG&amp;E Load Impacts </t>
  </si>
  <si>
    <t>BIP</t>
  </si>
  <si>
    <t>1  **</t>
  </si>
  <si>
    <t>Summer Saver Residential and Commercial</t>
  </si>
  <si>
    <t>AMP</t>
  </si>
  <si>
    <t>CBP - Day of</t>
  </si>
  <si>
    <t>CBP- Day ahead</t>
  </si>
  <si>
    <t>CPP Emergency</t>
  </si>
  <si>
    <t xml:space="preserve">PTR </t>
  </si>
  <si>
    <t xml:space="preserve">CPP-D  *
Medium and Large C&amp;I </t>
  </si>
  <si>
    <t>Application to make the program year round pending before the Commission</t>
  </si>
  <si>
    <t xml:space="preserve"> * CPP-D Implementation costs recovered from all customers, and annual over- or under-collections are recovered from only bundled customers.</t>
  </si>
  <si>
    <t xml:space="preserve">** Program costs are recovered from both bundled and DA customers.  </t>
  </si>
  <si>
    <t>Totals</t>
  </si>
  <si>
    <t>Total</t>
  </si>
  <si>
    <t>Total Allocated Event Based Resources</t>
  </si>
  <si>
    <t xml:space="preserve">PG&amp;E Load Impacts </t>
  </si>
  <si>
    <t>Average of Hourly Ex Ante Load Impacts (MW/hour) from 2 to 6 PM If Simultaneous Events Are Called on Monthly Peak Load Days Under 1-in-2 Weather Year Conditions, Before Adjusting for Avoided Line Losses</t>
  </si>
  <si>
    <t>1</t>
  </si>
  <si>
    <t>Greater Bay Area</t>
  </si>
  <si>
    <t>Greater Fresno Area</t>
  </si>
  <si>
    <t>Humboldt</t>
  </si>
  <si>
    <t>Kern</t>
  </si>
  <si>
    <t>Northern Coast</t>
  </si>
  <si>
    <t>Sierra</t>
  </si>
  <si>
    <t>Stockton</t>
  </si>
  <si>
    <t>Smart AC Res</t>
  </si>
  <si>
    <t>Smart AC non-Res</t>
  </si>
  <si>
    <t>AMP Day Ahead</t>
  </si>
  <si>
    <t>AMP Day Of</t>
  </si>
  <si>
    <t>DBP Day Ahead</t>
  </si>
  <si>
    <t>CBP Day Of</t>
  </si>
  <si>
    <t>CBP Day Ahead</t>
  </si>
  <si>
    <t>Peak Day Pricing (PDP)-Non Residential</t>
  </si>
  <si>
    <t>Peak Day Pricing (PDP)-Residential</t>
  </si>
  <si>
    <t>Peak Choice: Best Effort Day Ahead (1&amp; 2 Days)</t>
  </si>
  <si>
    <t>Peak Choice: Best Effort Day Of (30 min. &amp; 4.5 hrs)</t>
  </si>
  <si>
    <t>Peak Choice: Committed Day Ahead (1&amp; 2 Days)</t>
  </si>
  <si>
    <t>Peak Choice:Committed Day Of (30 min. &amp; 4.5 hrs)</t>
  </si>
  <si>
    <t>These totals do not reflect of the derated numbers</t>
  </si>
  <si>
    <t>Total Event Based Resources (All Programs allocated)</t>
  </si>
  <si>
    <t>Explanation and notes for determining the Distribution Loss Factor and for grossing up Demand Response values for RA counting</t>
  </si>
  <si>
    <t>Sources for Distribution loss factors are presented as follows:</t>
  </si>
  <si>
    <t>SDG&amp;E - Phase II GRC filed in 2007, non-confidential workpapers from file titled "Chapter10-WorkpapersCapacityandEnergyLosses.xls"</t>
  </si>
  <si>
    <t>SCE - Phase II GRC filed in A.08-03-002 non-confidential workpapers in file titled "2009 RD Model_EnergyDivision.zip\MCCR.xls"</t>
  </si>
  <si>
    <t>These losses were prepared in accordance with the QC manual, as modified by ALJ ruling on July 27 (linked here:http://docs.cpuc.ca.gov/efile/RULINGS/121143.htm)</t>
  </si>
  <si>
    <t>Values used were the following:</t>
  </si>
  <si>
    <t>For SCE and SDG&amp;E, whose secondary loss factors from the GRC were cumulative, Energy Division used the ANNUAL ON PEAK DEMAND Secondary Loss Factor ( Cell G28 from SCE's report and Cell C6 from SDG&amp;E's file) and the ANNUAL ON PEAK DEMAND Transmission Loss Factor (Cell C26 from SCE's File and Cell G6 from SDG&amp;E's file).  The computations were completed as specified in the ruling.</t>
  </si>
  <si>
    <t>Tabs:</t>
  </si>
  <si>
    <t>Each IOU has 2 tabs, one with program totals grossed up for avoided distribution and transmission losses and the other without the gross up applied.  This is for information purposes.  The final calculated Distribution Loss Factor is included in cell C2 of each IOU tab.</t>
  </si>
  <si>
    <t>The tabs are named accordingly.</t>
  </si>
  <si>
    <t>Energy Division staff allocated Demand Response credit to LSEs based on the program totals grossed up for distribution and transmission losses, in keeping with D.10-06-036</t>
  </si>
  <si>
    <t>PG&amp;E - Phase II GRC filed in 2006 in A.06-03-005 table W-2 of Exhibit PG&amp;E-2 Chapter 2</t>
  </si>
  <si>
    <t>For PG&amp;E's marginal Distribution Loss rate, the Secondary Distribution Loss factor applicable to summer peak from line 10, Primary Distribution factor for Summer Peak from line 8, and Transmission Loss applicable to summer peak and taken from line 6 were used for the computation.  PG&amp;E assures Energy Division staff that this value was not updated in any future General Rate Cases.</t>
  </si>
  <si>
    <t>T+D Gross Up factor per D.10-06-036 - see Definitions and Sources tab</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</si>
</sst>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0_);_(* \(#,##0.000\);_(* &quot;-&quot;??_);_(@_)"/>
  </numFmts>
  <fonts count="53">
    <font>
      <sz val="11"/>
      <color theme="1"/>
      <name val="Calibri"/>
      <family val="2"/>
    </font>
    <font>
      <sz val="11"/>
      <color indexed="8"/>
      <name val="Calibri"/>
      <family val="2"/>
    </font>
    <font>
      <sz val="10"/>
      <color indexed="8"/>
      <name val="Times New Roman"/>
      <family val="1"/>
    </font>
    <font>
      <sz val="16"/>
      <color indexed="8"/>
      <name val="Times New Roman"/>
      <family val="1"/>
    </font>
    <font>
      <b/>
      <sz val="12"/>
      <name val="Arial"/>
      <family val="2"/>
    </font>
    <font>
      <b/>
      <sz val="10"/>
      <name val="Arial"/>
      <family val="2"/>
    </font>
    <font>
      <b/>
      <sz val="11"/>
      <name val="Calibri"/>
      <family val="2"/>
    </font>
    <font>
      <sz val="11"/>
      <name val="Calibri"/>
      <family val="2"/>
    </font>
    <font>
      <b/>
      <sz val="11"/>
      <color indexed="8"/>
      <name val="Calibri"/>
      <family val="2"/>
    </font>
    <font>
      <sz val="10"/>
      <color indexed="8"/>
      <name val="Calibri"/>
      <family val="2"/>
    </font>
    <font>
      <b/>
      <sz val="10"/>
      <name val="Times New Roman"/>
      <family val="1"/>
    </font>
    <font>
      <sz val="10"/>
      <name val="Times New Roman"/>
      <family val="1"/>
    </font>
    <font>
      <sz val="10"/>
      <name val="Calibri"/>
      <family val="2"/>
    </font>
    <font>
      <sz val="11"/>
      <color indexed="10"/>
      <name val="Calibri"/>
      <family val="2"/>
    </font>
    <font>
      <sz val="11"/>
      <color indexed="8"/>
      <name val="Times New Roman"/>
      <family val="1"/>
    </font>
    <font>
      <b/>
      <sz val="12"/>
      <name val="Times New Roman"/>
      <family val="1"/>
    </font>
    <font>
      <b/>
      <sz val="12"/>
      <name val="Calibri"/>
      <family val="2"/>
    </font>
    <font>
      <u val="single"/>
      <sz val="11"/>
      <color indexed="8"/>
      <name val="Calibri"/>
      <family val="2"/>
    </font>
    <font>
      <sz val="10"/>
      <name val="Arial"/>
      <family val="2"/>
    </font>
    <font>
      <sz val="10"/>
      <color indexed="10"/>
      <name val="Arial"/>
      <family val="2"/>
    </font>
    <font>
      <b/>
      <sz val="10"/>
      <name val="Calibri"/>
      <family val="2"/>
    </font>
    <font>
      <b/>
      <sz val="10"/>
      <color indexed="8"/>
      <name val="Calibri"/>
      <family val="2"/>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3" tint="0.5999900102615356"/>
        <bgColor indexed="64"/>
      </patternFill>
    </fill>
    <fill>
      <patternFill patternType="solid">
        <fgColor indexed="55"/>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thin"/>
      <top style="medium"/>
      <bottom style="thin"/>
    </border>
    <border>
      <left style="thin"/>
      <right style="thin"/>
      <top style="medium"/>
      <bottom/>
    </border>
    <border>
      <left style="medium"/>
      <right style="thin"/>
      <top style="thin"/>
      <bottom style="thin"/>
    </border>
    <border>
      <left/>
      <right style="thin"/>
      <top style="thin"/>
      <bottom style="thin"/>
    </border>
    <border>
      <left style="thin"/>
      <right style="thin"/>
      <top style="thin"/>
      <bottom style="thin"/>
    </border>
    <border>
      <left/>
      <right style="thin"/>
      <top style="thin"/>
      <bottom style="medium"/>
    </border>
    <border>
      <left style="thin"/>
      <right style="thin"/>
      <top style="thin"/>
      <bottom style="medium"/>
    </border>
    <border>
      <left/>
      <right style="thin"/>
      <top/>
      <bottom style="thin"/>
    </border>
    <border>
      <left/>
      <right style="thin"/>
      <top style="medium"/>
      <bottom/>
    </border>
    <border>
      <left style="thin"/>
      <right style="medium"/>
      <top style="medium"/>
      <bottom/>
    </border>
    <border>
      <left/>
      <right style="thin"/>
      <top/>
      <bottom style="medium"/>
    </border>
    <border>
      <left style="thin"/>
      <right style="thin"/>
      <top/>
      <bottom style="medium"/>
    </border>
    <border>
      <left style="thin"/>
      <right style="medium"/>
      <top/>
      <bottom style="medium"/>
    </border>
    <border>
      <left/>
      <right style="thin"/>
      <top/>
      <bottom/>
    </border>
    <border>
      <left/>
      <right style="thin"/>
      <top style="thin"/>
      <bottom/>
    </border>
    <border>
      <left style="thin"/>
      <right style="thin"/>
      <top style="thin"/>
      <bottom/>
    </border>
    <border>
      <left/>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style="medium"/>
    </border>
    <border>
      <left style="medium"/>
      <right style="thin"/>
      <top style="medium"/>
      <bottom style="medium"/>
    </border>
    <border>
      <left style="medium"/>
      <right style="thin"/>
      <top/>
      <bottom/>
    </border>
    <border>
      <left style="medium"/>
      <right style="medium"/>
      <top style="medium"/>
      <bottom/>
    </border>
    <border>
      <left style="thick"/>
      <right style="thick"/>
      <top style="thick"/>
      <bottom style="thick"/>
    </border>
    <border>
      <left style="thick"/>
      <right style="thick"/>
      <top style="thick"/>
      <bottom/>
    </border>
    <border>
      <left/>
      <right style="medium"/>
      <top/>
      <bottom/>
    </border>
    <border>
      <left/>
      <right/>
      <top/>
      <bottom style="medium"/>
    </border>
    <border>
      <left/>
      <right style="medium"/>
      <top/>
      <bottom style="medium"/>
    </border>
    <border>
      <left style="medium"/>
      <right style="medium"/>
      <top/>
      <bottom/>
    </border>
    <border>
      <left style="medium"/>
      <right style="medium"/>
      <top/>
      <bottom style="medium"/>
    </border>
    <border>
      <left style="thick"/>
      <right/>
      <top style="thick"/>
      <bottom style="thick"/>
    </border>
    <border>
      <left/>
      <right/>
      <top style="thick"/>
      <bottom style="thick"/>
    </border>
    <border>
      <left/>
      <right style="thick"/>
      <top style="thick"/>
      <bottom style="thick"/>
    </border>
    <border>
      <left style="thick"/>
      <right style="thick"/>
      <top/>
      <bottom/>
    </border>
    <border>
      <left style="thick"/>
      <right style="thick"/>
      <top/>
      <bottom style="thick"/>
    </border>
    <border>
      <left style="thick"/>
      <right/>
      <top style="thick"/>
      <bottom/>
    </border>
    <border>
      <left style="thick"/>
      <right/>
      <top/>
      <bottom/>
    </border>
    <border>
      <left style="thick"/>
      <right/>
      <top/>
      <bottom style="thick"/>
    </border>
    <border>
      <left style="medium"/>
      <right style="thin"/>
      <top style="medium"/>
      <bottom/>
    </border>
    <border>
      <left style="medium"/>
      <right style="thin"/>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18" fillId="0" borderId="0">
      <alignment/>
      <protection/>
    </xf>
    <xf numFmtId="0" fontId="1"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24">
    <xf numFmtId="0" fontId="0" fillId="0" borderId="0" xfId="0" applyFont="1" applyAlignment="1">
      <alignment/>
    </xf>
    <xf numFmtId="0" fontId="2" fillId="0" borderId="0" xfId="0" applyFont="1" applyFill="1" applyBorder="1" applyAlignment="1">
      <alignment/>
    </xf>
    <xf numFmtId="0" fontId="0" fillId="0" borderId="0" xfId="0" applyAlignment="1">
      <alignment wrapText="1"/>
    </xf>
    <xf numFmtId="0" fontId="5" fillId="33" borderId="10" xfId="0" applyFont="1" applyFill="1" applyBorder="1" applyAlignment="1">
      <alignment horizontal="center" wrapText="1"/>
    </xf>
    <xf numFmtId="0" fontId="5" fillId="33" borderId="11" xfId="0" applyFont="1" applyFill="1" applyBorder="1" applyAlignment="1">
      <alignment horizontal="center" wrapText="1"/>
    </xf>
    <xf numFmtId="17" fontId="5" fillId="33" borderId="12" xfId="0" applyNumberFormat="1" applyFont="1" applyFill="1" applyBorder="1" applyAlignment="1">
      <alignment horizontal="center" wrapText="1"/>
    </xf>
    <xf numFmtId="0" fontId="6" fillId="0" borderId="13" xfId="0" applyFont="1" applyFill="1" applyBorder="1" applyAlignment="1">
      <alignment/>
    </xf>
    <xf numFmtId="0" fontId="0" fillId="0" borderId="0" xfId="0" applyFill="1" applyAlignment="1">
      <alignment/>
    </xf>
    <xf numFmtId="2" fontId="1" fillId="0" borderId="14" xfId="0" applyNumberFormat="1" applyFont="1" applyFill="1" applyBorder="1" applyAlignment="1">
      <alignment horizontal="center"/>
    </xf>
    <xf numFmtId="2" fontId="1" fillId="0" borderId="15" xfId="0" applyNumberFormat="1" applyFont="1" applyFill="1" applyBorder="1" applyAlignment="1">
      <alignment horizontal="center"/>
    </xf>
    <xf numFmtId="2" fontId="1" fillId="0" borderId="16" xfId="0" applyNumberFormat="1" applyFont="1" applyFill="1" applyBorder="1" applyAlignment="1">
      <alignment horizontal="center"/>
    </xf>
    <xf numFmtId="2" fontId="1" fillId="0" borderId="17" xfId="0" applyNumberFormat="1" applyFont="1" applyFill="1" applyBorder="1" applyAlignment="1">
      <alignment horizontal="center"/>
    </xf>
    <xf numFmtId="0" fontId="1" fillId="0" borderId="13" xfId="0" applyFont="1" applyFill="1" applyBorder="1" applyAlignment="1">
      <alignment/>
    </xf>
    <xf numFmtId="2" fontId="1" fillId="0" borderId="18" xfId="0" applyNumberFormat="1" applyFont="1" applyFill="1" applyBorder="1" applyAlignment="1">
      <alignment horizontal="center"/>
    </xf>
    <xf numFmtId="0" fontId="6" fillId="14" borderId="13" xfId="0" applyFont="1" applyFill="1" applyBorder="1" applyAlignment="1">
      <alignment/>
    </xf>
    <xf numFmtId="2" fontId="7" fillId="14" borderId="19" xfId="0" applyNumberFormat="1" applyFont="1" applyFill="1" applyBorder="1" applyAlignment="1">
      <alignment horizontal="center"/>
    </xf>
    <xf numFmtId="2" fontId="7" fillId="14" borderId="12" xfId="0" applyNumberFormat="1" applyFont="1" applyFill="1" applyBorder="1" applyAlignment="1">
      <alignment horizontal="center"/>
    </xf>
    <xf numFmtId="2" fontId="7" fillId="14" borderId="20" xfId="0" applyNumberFormat="1" applyFont="1" applyFill="1" applyBorder="1" applyAlignment="1">
      <alignment horizontal="center"/>
    </xf>
    <xf numFmtId="0" fontId="1" fillId="0" borderId="0" xfId="0" applyFont="1" applyAlignment="1">
      <alignment/>
    </xf>
    <xf numFmtId="2" fontId="7" fillId="14" borderId="14" xfId="0" applyNumberFormat="1" applyFont="1" applyFill="1" applyBorder="1" applyAlignment="1">
      <alignment horizontal="center"/>
    </xf>
    <xf numFmtId="2" fontId="7" fillId="14" borderId="15" xfId="0" applyNumberFormat="1" applyFont="1" applyFill="1" applyBorder="1" applyAlignment="1">
      <alignment horizontal="center"/>
    </xf>
    <xf numFmtId="2" fontId="7" fillId="14" borderId="21" xfId="0" applyNumberFormat="1" applyFont="1" applyFill="1" applyBorder="1" applyAlignment="1">
      <alignment horizontal="center"/>
    </xf>
    <xf numFmtId="2" fontId="7" fillId="14" borderId="22" xfId="0" applyNumberFormat="1" applyFont="1" applyFill="1" applyBorder="1" applyAlignment="1">
      <alignment horizontal="center"/>
    </xf>
    <xf numFmtId="2" fontId="7" fillId="14" borderId="23" xfId="0" applyNumberFormat="1" applyFont="1" applyFill="1" applyBorder="1" applyAlignment="1">
      <alignment horizontal="center"/>
    </xf>
    <xf numFmtId="0" fontId="1" fillId="14" borderId="13" xfId="0" applyFont="1" applyFill="1" applyBorder="1" applyAlignment="1">
      <alignment/>
    </xf>
    <xf numFmtId="2" fontId="1" fillId="14" borderId="24" xfId="0" applyNumberFormat="1" applyFont="1" applyFill="1" applyBorder="1" applyAlignment="1">
      <alignment horizontal="center"/>
    </xf>
    <xf numFmtId="0" fontId="8" fillId="0" borderId="13" xfId="0" applyFont="1" applyFill="1" applyBorder="1" applyAlignment="1">
      <alignment/>
    </xf>
    <xf numFmtId="2" fontId="1" fillId="0" borderId="25" xfId="0" applyNumberFormat="1" applyFont="1" applyFill="1" applyBorder="1" applyAlignment="1">
      <alignment horizontal="center"/>
    </xf>
    <xf numFmtId="2" fontId="1" fillId="0" borderId="26" xfId="0" applyNumberFormat="1" applyFont="1" applyFill="1" applyBorder="1" applyAlignment="1">
      <alignment horizontal="center"/>
    </xf>
    <xf numFmtId="2" fontId="1" fillId="0" borderId="24" xfId="0" applyNumberFormat="1" applyFont="1" applyFill="1" applyBorder="1" applyAlignment="1">
      <alignment horizontal="center"/>
    </xf>
    <xf numFmtId="0" fontId="8" fillId="14" borderId="13" xfId="0" applyFont="1" applyFill="1" applyBorder="1" applyAlignment="1">
      <alignment/>
    </xf>
    <xf numFmtId="2" fontId="1" fillId="14" borderId="14" xfId="0" applyNumberFormat="1" applyFont="1" applyFill="1" applyBorder="1" applyAlignment="1">
      <alignment horizontal="center"/>
    </xf>
    <xf numFmtId="2" fontId="1" fillId="14" borderId="15" xfId="0" applyNumberFormat="1" applyFont="1" applyFill="1" applyBorder="1" applyAlignment="1">
      <alignment horizontal="center"/>
    </xf>
    <xf numFmtId="2" fontId="1" fillId="14" borderId="25" xfId="0" applyNumberFormat="1" applyFont="1" applyFill="1" applyBorder="1" applyAlignment="1">
      <alignment horizontal="center"/>
    </xf>
    <xf numFmtId="2" fontId="1" fillId="14" borderId="26" xfId="0" applyNumberFormat="1" applyFont="1" applyFill="1" applyBorder="1" applyAlignment="1">
      <alignment horizontal="center"/>
    </xf>
    <xf numFmtId="2" fontId="1" fillId="14" borderId="16" xfId="0" applyNumberFormat="1" applyFont="1" applyFill="1" applyBorder="1" applyAlignment="1">
      <alignment horizontal="center"/>
    </xf>
    <xf numFmtId="2" fontId="1" fillId="14" borderId="17" xfId="0" applyNumberFormat="1" applyFont="1" applyFill="1" applyBorder="1" applyAlignment="1">
      <alignment horizontal="center"/>
    </xf>
    <xf numFmtId="0" fontId="8" fillId="34" borderId="13" xfId="0" applyFont="1" applyFill="1" applyBorder="1" applyAlignment="1">
      <alignment/>
    </xf>
    <xf numFmtId="2" fontId="1" fillId="34" borderId="27" xfId="0" applyNumberFormat="1" applyFont="1" applyFill="1" applyBorder="1" applyAlignment="1">
      <alignment horizontal="center"/>
    </xf>
    <xf numFmtId="2" fontId="1" fillId="34" borderId="28" xfId="0" applyNumberFormat="1" applyFont="1" applyFill="1" applyBorder="1" applyAlignment="1">
      <alignment horizontal="center"/>
    </xf>
    <xf numFmtId="2" fontId="1" fillId="34" borderId="29" xfId="0" applyNumberFormat="1" applyFont="1" applyFill="1" applyBorder="1" applyAlignment="1">
      <alignment horizontal="center"/>
    </xf>
    <xf numFmtId="0" fontId="1" fillId="34" borderId="0" xfId="0" applyFont="1" applyFill="1" applyAlignment="1">
      <alignment/>
    </xf>
    <xf numFmtId="2" fontId="1" fillId="34" borderId="14" xfId="0" applyNumberFormat="1" applyFont="1" applyFill="1" applyBorder="1" applyAlignment="1">
      <alignment horizontal="center"/>
    </xf>
    <xf numFmtId="2" fontId="1" fillId="34" borderId="15" xfId="0" applyNumberFormat="1" applyFont="1" applyFill="1" applyBorder="1" applyAlignment="1">
      <alignment horizontal="center"/>
    </xf>
    <xf numFmtId="2" fontId="1" fillId="34" borderId="30" xfId="0" applyNumberFormat="1" applyFont="1" applyFill="1" applyBorder="1" applyAlignment="1">
      <alignment horizontal="center"/>
    </xf>
    <xf numFmtId="2" fontId="1" fillId="34" borderId="16" xfId="0" applyNumberFormat="1" applyFont="1" applyFill="1" applyBorder="1" applyAlignment="1">
      <alignment horizontal="center"/>
    </xf>
    <xf numFmtId="2" fontId="1" fillId="34" borderId="17" xfId="0" applyNumberFormat="1" applyFont="1" applyFill="1" applyBorder="1" applyAlignment="1">
      <alignment horizontal="center"/>
    </xf>
    <xf numFmtId="2" fontId="1" fillId="34" borderId="31" xfId="0" applyNumberFormat="1" applyFont="1" applyFill="1" applyBorder="1" applyAlignment="1">
      <alignment horizontal="center"/>
    </xf>
    <xf numFmtId="0" fontId="1" fillId="34" borderId="13" xfId="0" applyFont="1" applyFill="1" applyBorder="1" applyAlignment="1">
      <alignment/>
    </xf>
    <xf numFmtId="2" fontId="1" fillId="34" borderId="18"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17" xfId="0" applyNumberFormat="1" applyFont="1" applyFill="1" applyBorder="1" applyAlignment="1">
      <alignment horizontal="center"/>
    </xf>
    <xf numFmtId="4" fontId="1" fillId="14" borderId="15" xfId="0" applyNumberFormat="1" applyFont="1" applyFill="1" applyBorder="1" applyAlignment="1">
      <alignment horizontal="center"/>
    </xf>
    <xf numFmtId="4" fontId="1" fillId="14" borderId="26" xfId="0" applyNumberFormat="1" applyFont="1" applyFill="1" applyBorder="1" applyAlignment="1">
      <alignment horizontal="center"/>
    </xf>
    <xf numFmtId="4" fontId="1" fillId="14" borderId="17" xfId="0" applyNumberFormat="1" applyFont="1" applyFill="1" applyBorder="1" applyAlignment="1">
      <alignment horizontal="center"/>
    </xf>
    <xf numFmtId="0" fontId="0" fillId="0" borderId="0" xfId="0" applyBorder="1" applyAlignment="1">
      <alignment/>
    </xf>
    <xf numFmtId="49" fontId="10" fillId="0" borderId="0" xfId="0" applyNumberFormat="1" applyFont="1" applyBorder="1" applyAlignment="1">
      <alignment horizontal="center" vertical="center" wrapText="1"/>
    </xf>
    <xf numFmtId="2" fontId="0" fillId="0" borderId="0" xfId="0" applyNumberFormat="1" applyAlignment="1">
      <alignment/>
    </xf>
    <xf numFmtId="0" fontId="9" fillId="0" borderId="0" xfId="0" applyFont="1" applyAlignment="1">
      <alignment/>
    </xf>
    <xf numFmtId="0" fontId="9" fillId="0" borderId="0" xfId="0" applyFont="1" applyBorder="1" applyAlignment="1">
      <alignment/>
    </xf>
    <xf numFmtId="2" fontId="9" fillId="0" borderId="0" xfId="0" applyNumberFormat="1" applyFont="1" applyBorder="1" applyAlignment="1">
      <alignment/>
    </xf>
    <xf numFmtId="2" fontId="9" fillId="0" borderId="0" xfId="0" applyNumberFormat="1" applyFont="1" applyAlignment="1">
      <alignment/>
    </xf>
    <xf numFmtId="0" fontId="1" fillId="0" borderId="32" xfId="0" applyFont="1" applyFill="1" applyBorder="1" applyAlignment="1">
      <alignment/>
    </xf>
    <xf numFmtId="0" fontId="11" fillId="0" borderId="0" xfId="0" applyFont="1" applyFill="1" applyBorder="1" applyAlignment="1">
      <alignment/>
    </xf>
    <xf numFmtId="0" fontId="7" fillId="0" borderId="0" xfId="0" applyFont="1" applyAlignment="1">
      <alignment/>
    </xf>
    <xf numFmtId="17" fontId="5" fillId="33" borderId="33" xfId="0" applyNumberFormat="1" applyFont="1" applyFill="1" applyBorder="1" applyAlignment="1">
      <alignment horizontal="center" wrapText="1"/>
    </xf>
    <xf numFmtId="0" fontId="12" fillId="0" borderId="0" xfId="0" applyFont="1" applyAlignment="1">
      <alignment/>
    </xf>
    <xf numFmtId="0" fontId="7" fillId="0" borderId="10" xfId="0" applyFont="1" applyFill="1" applyBorder="1" applyAlignment="1">
      <alignment horizontal="left" wrapText="1"/>
    </xf>
    <xf numFmtId="0" fontId="7" fillId="0" borderId="10" xfId="0" applyFont="1" applyFill="1" applyBorder="1" applyAlignment="1">
      <alignment horizontal="center" wrapText="1"/>
    </xf>
    <xf numFmtId="43" fontId="7" fillId="0" borderId="10" xfId="0" applyNumberFormat="1" applyFont="1" applyFill="1" applyBorder="1" applyAlignment="1">
      <alignment horizontal="center"/>
    </xf>
    <xf numFmtId="0" fontId="12" fillId="0" borderId="0" xfId="0" applyFont="1" applyFill="1" applyAlignment="1">
      <alignment/>
    </xf>
    <xf numFmtId="0" fontId="11" fillId="0" borderId="0" xfId="0" applyFont="1" applyAlignment="1">
      <alignment/>
    </xf>
    <xf numFmtId="0" fontId="2" fillId="0" borderId="0" xfId="0" applyFont="1" applyAlignment="1">
      <alignment/>
    </xf>
    <xf numFmtId="0" fontId="0" fillId="13" borderId="15" xfId="0" applyFill="1" applyBorder="1" applyAlignment="1">
      <alignment/>
    </xf>
    <xf numFmtId="0" fontId="9" fillId="13" borderId="15" xfId="0" applyFont="1" applyFill="1" applyBorder="1" applyAlignment="1">
      <alignment/>
    </xf>
    <xf numFmtId="0" fontId="7" fillId="35" borderId="10" xfId="0" applyFont="1" applyFill="1" applyBorder="1" applyAlignment="1">
      <alignment horizontal="left" wrapText="1"/>
    </xf>
    <xf numFmtId="0" fontId="7" fillId="35" borderId="10" xfId="0" applyFont="1" applyFill="1" applyBorder="1" applyAlignment="1">
      <alignment horizontal="center" wrapText="1"/>
    </xf>
    <xf numFmtId="43" fontId="7" fillId="35" borderId="10" xfId="0" applyNumberFormat="1" applyFont="1" applyFill="1" applyBorder="1" applyAlignment="1">
      <alignment horizontal="center"/>
    </xf>
    <xf numFmtId="0" fontId="0" fillId="14" borderId="12" xfId="0" applyFont="1" applyFill="1" applyBorder="1" applyAlignment="1">
      <alignment horizontal="center"/>
    </xf>
    <xf numFmtId="0" fontId="0" fillId="14" borderId="15" xfId="0" applyFont="1" applyFill="1" applyBorder="1" applyAlignment="1">
      <alignment horizontal="center"/>
    </xf>
    <xf numFmtId="0" fontId="0" fillId="14" borderId="22" xfId="0" applyFont="1" applyFill="1" applyBorder="1" applyAlignment="1">
      <alignment horizontal="center"/>
    </xf>
    <xf numFmtId="0" fontId="8" fillId="14" borderId="34" xfId="0" applyFont="1" applyFill="1" applyBorder="1" applyAlignment="1">
      <alignment/>
    </xf>
    <xf numFmtId="0" fontId="0" fillId="0" borderId="0" xfId="0" applyFont="1" applyBorder="1" applyAlignment="1">
      <alignment wrapText="1"/>
    </xf>
    <xf numFmtId="0" fontId="0" fillId="0" borderId="0" xfId="0" applyFont="1" applyBorder="1" applyAlignment="1">
      <alignment/>
    </xf>
    <xf numFmtId="0" fontId="0" fillId="0" borderId="24" xfId="0" applyFont="1" applyBorder="1" applyAlignment="1" quotePrefix="1">
      <alignment/>
    </xf>
    <xf numFmtId="2" fontId="0" fillId="0" borderId="0" xfId="0" applyNumberFormat="1" applyFont="1" applyBorder="1" applyAlignment="1">
      <alignment/>
    </xf>
    <xf numFmtId="0" fontId="6" fillId="13" borderId="27" xfId="0" applyFont="1" applyFill="1" applyBorder="1" applyAlignment="1">
      <alignment/>
    </xf>
    <xf numFmtId="2" fontId="1" fillId="13" borderId="27" xfId="0" applyNumberFormat="1" applyFont="1" applyFill="1" applyBorder="1" applyAlignment="1">
      <alignment horizontal="center"/>
    </xf>
    <xf numFmtId="0" fontId="6" fillId="13" borderId="13" xfId="0" applyFont="1" applyFill="1" applyBorder="1" applyAlignment="1">
      <alignment/>
    </xf>
    <xf numFmtId="0" fontId="8" fillId="13" borderId="34" xfId="0" applyFont="1" applyFill="1" applyBorder="1" applyAlignment="1">
      <alignment/>
    </xf>
    <xf numFmtId="0" fontId="8" fillId="13" borderId="32" xfId="0" applyFont="1" applyFill="1" applyBorder="1" applyAlignment="1">
      <alignment/>
    </xf>
    <xf numFmtId="0" fontId="6" fillId="13" borderId="11" xfId="0" applyFont="1" applyFill="1" applyBorder="1" applyAlignment="1">
      <alignment/>
    </xf>
    <xf numFmtId="0" fontId="6" fillId="13" borderId="10" xfId="0" applyFont="1" applyFill="1" applyBorder="1" applyAlignment="1">
      <alignment/>
    </xf>
    <xf numFmtId="43" fontId="8" fillId="13" borderId="10" xfId="0" applyNumberFormat="1" applyFont="1" applyFill="1" applyBorder="1" applyAlignment="1">
      <alignment horizontal="center"/>
    </xf>
    <xf numFmtId="0" fontId="9" fillId="0" borderId="0" xfId="0" applyFont="1" applyFill="1" applyBorder="1" applyAlignment="1">
      <alignment/>
    </xf>
    <xf numFmtId="0" fontId="8" fillId="13" borderId="35" xfId="0" applyFont="1" applyFill="1" applyBorder="1" applyAlignment="1">
      <alignment wrapText="1"/>
    </xf>
    <xf numFmtId="0" fontId="0" fillId="0" borderId="0" xfId="0" applyFont="1" applyAlignment="1">
      <alignment wrapText="1"/>
    </xf>
    <xf numFmtId="0" fontId="0" fillId="0" borderId="0" xfId="0" applyFont="1" applyAlignment="1">
      <alignment/>
    </xf>
    <xf numFmtId="0" fontId="14" fillId="0" borderId="0" xfId="0" applyFont="1" applyAlignment="1">
      <alignment/>
    </xf>
    <xf numFmtId="0" fontId="0" fillId="0" borderId="0" xfId="0" applyFont="1" applyFill="1" applyAlignment="1">
      <alignment/>
    </xf>
    <xf numFmtId="0" fontId="5" fillId="36" borderId="36" xfId="0" applyFont="1" applyFill="1" applyBorder="1" applyAlignment="1">
      <alignment horizontal="center" vertical="top" wrapText="1"/>
    </xf>
    <xf numFmtId="0" fontId="5" fillId="36" borderId="37" xfId="0" applyFont="1" applyFill="1" applyBorder="1" applyAlignment="1">
      <alignment horizontal="center" vertical="top" wrapText="1"/>
    </xf>
    <xf numFmtId="17" fontId="5" fillId="36" borderId="37" xfId="0" applyNumberFormat="1" applyFont="1" applyFill="1" applyBorder="1" applyAlignment="1">
      <alignment horizontal="center" vertical="top" wrapText="1"/>
    </xf>
    <xf numFmtId="43" fontId="0" fillId="0" borderId="0" xfId="0" applyNumberFormat="1" applyFill="1" applyBorder="1" applyAlignment="1">
      <alignment/>
    </xf>
    <xf numFmtId="2" fontId="0" fillId="14" borderId="15" xfId="0" applyNumberFormat="1" applyFill="1" applyBorder="1" applyAlignment="1">
      <alignment/>
    </xf>
    <xf numFmtId="164" fontId="11" fillId="0" borderId="0" xfId="42" applyNumberFormat="1" applyFont="1" applyFill="1" applyAlignment="1">
      <alignment vertical="center"/>
    </xf>
    <xf numFmtId="164" fontId="11" fillId="0" borderId="0" xfId="42" applyNumberFormat="1" applyFont="1" applyFill="1" applyBorder="1" applyAlignment="1">
      <alignment vertical="center"/>
    </xf>
    <xf numFmtId="0" fontId="0" fillId="0" borderId="0" xfId="0" applyFill="1" applyBorder="1" applyAlignment="1">
      <alignment/>
    </xf>
    <xf numFmtId="43" fontId="0" fillId="0" borderId="0" xfId="0" applyNumberFormat="1" applyFill="1" applyAlignment="1">
      <alignment/>
    </xf>
    <xf numFmtId="2" fontId="7" fillId="14" borderId="15" xfId="42" applyNumberFormat="1" applyFont="1" applyFill="1" applyBorder="1" applyAlignment="1">
      <alignment/>
    </xf>
    <xf numFmtId="2" fontId="5" fillId="14" borderId="15" xfId="56" applyNumberFormat="1" applyFont="1" applyFill="1" applyBorder="1" applyAlignment="1">
      <alignment horizontal="center"/>
      <protection/>
    </xf>
    <xf numFmtId="0" fontId="17" fillId="0" borderId="0" xfId="0" applyFont="1" applyFill="1" applyBorder="1" applyAlignment="1">
      <alignment/>
    </xf>
    <xf numFmtId="2" fontId="7" fillId="0" borderId="15" xfId="0" applyNumberFormat="1" applyFont="1" applyFill="1" applyBorder="1" applyAlignment="1">
      <alignment/>
    </xf>
    <xf numFmtId="0" fontId="7" fillId="0" borderId="15" xfId="0" applyFont="1" applyFill="1" applyBorder="1" applyAlignment="1">
      <alignment/>
    </xf>
    <xf numFmtId="0" fontId="7" fillId="0" borderId="15" xfId="0" applyFont="1" applyFill="1" applyBorder="1" applyAlignment="1">
      <alignment/>
    </xf>
    <xf numFmtId="2" fontId="7" fillId="0" borderId="15" xfId="42" applyNumberFormat="1" applyFont="1" applyFill="1" applyBorder="1" applyAlignment="1">
      <alignment/>
    </xf>
    <xf numFmtId="43" fontId="7" fillId="0" borderId="15" xfId="42" applyFont="1" applyFill="1" applyBorder="1" applyAlignment="1">
      <alignment/>
    </xf>
    <xf numFmtId="0" fontId="13" fillId="0" borderId="0" xfId="0" applyFont="1" applyFill="1" applyAlignment="1">
      <alignment/>
    </xf>
    <xf numFmtId="43" fontId="13" fillId="0" borderId="0" xfId="0" applyNumberFormat="1" applyFont="1" applyFill="1" applyBorder="1" applyAlignment="1">
      <alignment/>
    </xf>
    <xf numFmtId="2" fontId="10" fillId="0" borderId="15" xfId="42" applyNumberFormat="1" applyFont="1" applyFill="1" applyBorder="1" applyAlignment="1">
      <alignment vertical="center"/>
    </xf>
    <xf numFmtId="0" fontId="7" fillId="14" borderId="15" xfId="0" applyFont="1" applyFill="1" applyBorder="1" applyAlignment="1">
      <alignment/>
    </xf>
    <xf numFmtId="43" fontId="7" fillId="14" borderId="15" xfId="42" applyFont="1" applyFill="1" applyBorder="1" applyAlignment="1">
      <alignment/>
    </xf>
    <xf numFmtId="2" fontId="6" fillId="14" borderId="15" xfId="42" applyNumberFormat="1" applyFont="1" applyFill="1" applyBorder="1" applyAlignment="1">
      <alignment/>
    </xf>
    <xf numFmtId="2" fontId="6" fillId="0" borderId="15" xfId="42" applyNumberFormat="1" applyFont="1" applyFill="1" applyBorder="1" applyAlignment="1">
      <alignment/>
    </xf>
    <xf numFmtId="2" fontId="0" fillId="0" borderId="0" xfId="0" applyNumberFormat="1" applyFill="1" applyBorder="1" applyAlignment="1">
      <alignment/>
    </xf>
    <xf numFmtId="2" fontId="7" fillId="14" borderId="15" xfId="0" applyNumberFormat="1" applyFont="1" applyFill="1" applyBorder="1" applyAlignment="1">
      <alignment/>
    </xf>
    <xf numFmtId="165" fontId="18" fillId="0" borderId="0" xfId="56" applyNumberFormat="1" applyFont="1" applyFill="1" applyBorder="1" applyAlignment="1">
      <alignment horizontal="center"/>
      <protection/>
    </xf>
    <xf numFmtId="0" fontId="13" fillId="0" borderId="0" xfId="0" applyFont="1" applyFill="1" applyBorder="1" applyAlignment="1">
      <alignment/>
    </xf>
    <xf numFmtId="0" fontId="13" fillId="0" borderId="38" xfId="0" applyFont="1" applyFill="1" applyBorder="1" applyAlignment="1">
      <alignment/>
    </xf>
    <xf numFmtId="0" fontId="0" fillId="0" borderId="38" xfId="0" applyFill="1" applyBorder="1" applyAlignment="1">
      <alignment/>
    </xf>
    <xf numFmtId="165" fontId="0" fillId="0" borderId="0" xfId="0" applyNumberFormat="1" applyFill="1" applyBorder="1" applyAlignment="1">
      <alignment/>
    </xf>
    <xf numFmtId="165" fontId="19" fillId="0" borderId="0" xfId="55" applyNumberFormat="1" applyFont="1" applyFill="1" applyBorder="1" applyAlignment="1">
      <alignment horizontal="center"/>
      <protection/>
    </xf>
    <xf numFmtId="0" fontId="0" fillId="0" borderId="39" xfId="0" applyFill="1" applyBorder="1" applyAlignment="1">
      <alignment/>
    </xf>
    <xf numFmtId="0" fontId="0" fillId="0" borderId="40" xfId="0" applyFill="1" applyBorder="1" applyAlignment="1">
      <alignment/>
    </xf>
    <xf numFmtId="2" fontId="6" fillId="14" borderId="15" xfId="0" applyNumberFormat="1" applyFont="1" applyFill="1" applyBorder="1" applyAlignment="1">
      <alignment/>
    </xf>
    <xf numFmtId="2" fontId="7" fillId="0" borderId="15" xfId="0" applyNumberFormat="1" applyFont="1" applyBorder="1" applyAlignment="1">
      <alignment/>
    </xf>
    <xf numFmtId="0" fontId="7" fillId="0" borderId="0" xfId="0" applyFont="1" applyFill="1" applyAlignment="1">
      <alignment/>
    </xf>
    <xf numFmtId="43" fontId="7" fillId="0" borderId="0" xfId="0" applyNumberFormat="1" applyFont="1" applyFill="1" applyBorder="1" applyAlignment="1">
      <alignment/>
    </xf>
    <xf numFmtId="0" fontId="7" fillId="0" borderId="0" xfId="0" applyFont="1" applyFill="1" applyBorder="1" applyAlignment="1">
      <alignment/>
    </xf>
    <xf numFmtId="0" fontId="7" fillId="0" borderId="0" xfId="0" applyFont="1" applyAlignment="1">
      <alignment/>
    </xf>
    <xf numFmtId="2" fontId="7" fillId="0" borderId="15" xfId="42" applyNumberFormat="1" applyFont="1" applyBorder="1" applyAlignment="1">
      <alignment/>
    </xf>
    <xf numFmtId="2" fontId="6" fillId="0" borderId="15" xfId="0" applyNumberFormat="1" applyFont="1" applyFill="1" applyBorder="1" applyAlignment="1">
      <alignment/>
    </xf>
    <xf numFmtId="164" fontId="12" fillId="0" borderId="0" xfId="42" applyNumberFormat="1" applyFont="1" applyFill="1" applyAlignment="1">
      <alignment/>
    </xf>
    <xf numFmtId="164" fontId="12" fillId="0" borderId="0" xfId="42" applyNumberFormat="1" applyFont="1" applyFill="1" applyBorder="1" applyAlignment="1">
      <alignment/>
    </xf>
    <xf numFmtId="166" fontId="11" fillId="0" borderId="0" xfId="42" applyNumberFormat="1" applyFont="1" applyFill="1" applyBorder="1" applyAlignment="1">
      <alignment vertical="center"/>
    </xf>
    <xf numFmtId="166" fontId="11" fillId="0" borderId="0" xfId="42" applyNumberFormat="1" applyFont="1" applyFill="1" applyAlignment="1">
      <alignment vertical="center"/>
    </xf>
    <xf numFmtId="166" fontId="12" fillId="0" borderId="0" xfId="42" applyNumberFormat="1" applyFont="1" applyFill="1" applyBorder="1" applyAlignment="1">
      <alignment/>
    </xf>
    <xf numFmtId="166" fontId="12" fillId="0" borderId="0" xfId="42" applyNumberFormat="1" applyFont="1" applyFill="1" applyAlignment="1">
      <alignment/>
    </xf>
    <xf numFmtId="2" fontId="7" fillId="14" borderId="0" xfId="0" applyNumberFormat="1" applyFont="1" applyFill="1" applyAlignment="1">
      <alignment/>
    </xf>
    <xf numFmtId="2" fontId="11" fillId="0" borderId="0" xfId="42" applyNumberFormat="1" applyFont="1" applyFill="1" applyAlignment="1">
      <alignment vertical="center"/>
    </xf>
    <xf numFmtId="2" fontId="12" fillId="0" borderId="0" xfId="42" applyNumberFormat="1" applyFont="1" applyFill="1" applyAlignment="1">
      <alignment/>
    </xf>
    <xf numFmtId="0" fontId="9" fillId="13" borderId="0" xfId="0" applyFont="1" applyFill="1" applyAlignment="1">
      <alignment/>
    </xf>
    <xf numFmtId="0" fontId="20" fillId="34" borderId="0" xfId="0" applyFont="1" applyFill="1" applyBorder="1" applyAlignment="1">
      <alignment/>
    </xf>
    <xf numFmtId="0" fontId="12" fillId="0" borderId="0" xfId="0" applyFont="1" applyFill="1" applyAlignment="1">
      <alignment/>
    </xf>
    <xf numFmtId="49" fontId="20" fillId="14" borderId="15" xfId="0" applyNumberFormat="1" applyFont="1" applyFill="1" applyBorder="1" applyAlignment="1">
      <alignment wrapText="1"/>
    </xf>
    <xf numFmtId="0" fontId="20" fillId="14" borderId="13" xfId="0" applyFont="1" applyFill="1" applyBorder="1" applyAlignment="1">
      <alignment/>
    </xf>
    <xf numFmtId="49" fontId="20" fillId="0" borderId="15" xfId="0" applyNumberFormat="1" applyFont="1" applyFill="1" applyBorder="1" applyAlignment="1">
      <alignment wrapText="1"/>
    </xf>
    <xf numFmtId="0" fontId="20" fillId="0" borderId="13" xfId="0" applyFont="1" applyFill="1" applyBorder="1" applyAlignment="1">
      <alignment/>
    </xf>
    <xf numFmtId="0" fontId="20" fillId="34" borderId="13" xfId="0" applyFont="1" applyFill="1" applyBorder="1" applyAlignment="1">
      <alignment/>
    </xf>
    <xf numFmtId="49" fontId="12" fillId="14" borderId="15" xfId="0" applyNumberFormat="1" applyFont="1" applyFill="1" applyBorder="1" applyAlignment="1">
      <alignment wrapText="1"/>
    </xf>
    <xf numFmtId="49" fontId="20" fillId="13" borderId="28" xfId="0" applyNumberFormat="1" applyFont="1" applyFill="1" applyBorder="1" applyAlignment="1">
      <alignment horizontal="left" wrapText="1"/>
    </xf>
    <xf numFmtId="2" fontId="20" fillId="13" borderId="28" xfId="42" applyNumberFormat="1" applyFont="1" applyFill="1" applyBorder="1" applyAlignment="1">
      <alignment/>
    </xf>
    <xf numFmtId="49" fontId="20" fillId="13" borderId="15" xfId="0" applyNumberFormat="1" applyFont="1" applyFill="1" applyBorder="1" applyAlignment="1">
      <alignment horizontal="left" wrapText="1"/>
    </xf>
    <xf numFmtId="0" fontId="20" fillId="13" borderId="15" xfId="0" applyFont="1" applyFill="1" applyBorder="1" applyAlignment="1">
      <alignment horizontal="left" wrapText="1"/>
    </xf>
    <xf numFmtId="49" fontId="20" fillId="13" borderId="17" xfId="0" applyNumberFormat="1" applyFont="1" applyFill="1" applyBorder="1" applyAlignment="1">
      <alignment horizontal="left" wrapText="1"/>
    </xf>
    <xf numFmtId="0" fontId="0" fillId="13" borderId="0" xfId="0" applyFont="1" applyFill="1" applyAlignment="1">
      <alignment/>
    </xf>
    <xf numFmtId="2" fontId="2" fillId="0" borderId="0" xfId="0" applyNumberFormat="1" applyFont="1" applyFill="1" applyBorder="1" applyAlignment="1">
      <alignment/>
    </xf>
    <xf numFmtId="43" fontId="0" fillId="0" borderId="0" xfId="0" applyNumberFormat="1" applyAlignment="1">
      <alignment/>
    </xf>
    <xf numFmtId="43" fontId="9" fillId="0" borderId="0" xfId="0" applyNumberFormat="1" applyFont="1" applyBorder="1" applyAlignment="1">
      <alignment/>
    </xf>
    <xf numFmtId="0" fontId="22" fillId="0" borderId="0" xfId="0" applyFont="1" applyFill="1" applyBorder="1" applyAlignment="1">
      <alignment/>
    </xf>
    <xf numFmtId="15" fontId="51" fillId="0" borderId="0" xfId="0" applyNumberFormat="1" applyFont="1" applyAlignment="1">
      <alignment/>
    </xf>
    <xf numFmtId="0" fontId="51" fillId="0" borderId="0" xfId="0" applyFont="1" applyAlignment="1">
      <alignment/>
    </xf>
    <xf numFmtId="0" fontId="8" fillId="13"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35" xfId="0" applyFont="1" applyBorder="1" applyAlignment="1">
      <alignment horizontal="center" vertical="center" wrapText="1"/>
    </xf>
    <xf numFmtId="0" fontId="21" fillId="0" borderId="0" xfId="0" applyFont="1" applyFill="1" applyBorder="1" applyAlignment="1">
      <alignment/>
    </xf>
    <xf numFmtId="0" fontId="0" fillId="0" borderId="0" xfId="0" applyAlignment="1">
      <alignment/>
    </xf>
    <xf numFmtId="0" fontId="1" fillId="14" borderId="35" xfId="0" applyFont="1" applyFill="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1" fillId="14" borderId="35" xfId="0"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 fillId="0" borderId="35"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1" fillId="0" borderId="35"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49" fontId="6" fillId="13" borderId="10" xfId="0" applyNumberFormat="1" applyFont="1" applyFill="1" applyBorder="1" applyAlignment="1">
      <alignment horizontal="center" vertical="center" wrapText="1"/>
    </xf>
    <xf numFmtId="0" fontId="0" fillId="0" borderId="10" xfId="0" applyFont="1" applyBorder="1" applyAlignment="1">
      <alignment/>
    </xf>
    <xf numFmtId="0" fontId="1" fillId="34" borderId="35" xfId="0" applyFont="1" applyFill="1" applyBorder="1" applyAlignment="1">
      <alignment horizontal="center" vertical="center" wrapText="1"/>
    </xf>
    <xf numFmtId="0" fontId="1" fillId="34" borderId="35" xfId="0" applyFont="1" applyFill="1" applyBorder="1" applyAlignment="1">
      <alignment horizontal="center" vertical="center"/>
    </xf>
    <xf numFmtId="0" fontId="0" fillId="14" borderId="41" xfId="0" applyFont="1" applyFill="1" applyBorder="1" applyAlignment="1">
      <alignment horizontal="center" vertical="center" wrapText="1"/>
    </xf>
    <xf numFmtId="0" fontId="0" fillId="14" borderId="42" xfId="0" applyFont="1" applyFill="1" applyBorder="1" applyAlignment="1">
      <alignment horizontal="center" vertical="center" wrapText="1"/>
    </xf>
    <xf numFmtId="0" fontId="0" fillId="14" borderId="41" xfId="0" applyFont="1" applyFill="1" applyBorder="1" applyAlignment="1">
      <alignment horizontal="center" vertical="center"/>
    </xf>
    <xf numFmtId="0" fontId="0" fillId="14" borderId="42" xfId="0" applyFont="1" applyFill="1" applyBorder="1" applyAlignment="1">
      <alignment horizontal="center" vertical="center"/>
    </xf>
    <xf numFmtId="0" fontId="7" fillId="14" borderId="35" xfId="0" applyFont="1" applyFill="1" applyBorder="1" applyAlignment="1">
      <alignment horizontal="center" vertical="center"/>
    </xf>
    <xf numFmtId="0" fontId="3" fillId="0" borderId="0" xfId="0" applyFont="1" applyFill="1" applyBorder="1" applyAlignment="1">
      <alignment horizontal="center"/>
    </xf>
    <xf numFmtId="0" fontId="4" fillId="0" borderId="12" xfId="0" applyFont="1" applyBorder="1" applyAlignment="1">
      <alignment horizontal="center"/>
    </xf>
    <xf numFmtId="49" fontId="16" fillId="0" borderId="43" xfId="0" applyNumberFormat="1" applyFont="1" applyFill="1" applyBorder="1" applyAlignment="1">
      <alignment horizontal="center" wrapText="1"/>
    </xf>
    <xf numFmtId="49" fontId="16" fillId="0" borderId="44" xfId="0" applyNumberFormat="1" applyFont="1" applyFill="1" applyBorder="1" applyAlignment="1">
      <alignment horizontal="center" wrapText="1"/>
    </xf>
    <xf numFmtId="49" fontId="16" fillId="0" borderId="45" xfId="0" applyNumberFormat="1" applyFont="1" applyFill="1" applyBorder="1" applyAlignment="1">
      <alignment horizontal="center" wrapText="1"/>
    </xf>
    <xf numFmtId="0" fontId="15" fillId="0" borderId="12" xfId="0" applyFont="1" applyBorder="1" applyAlignment="1">
      <alignment horizontal="center"/>
    </xf>
    <xf numFmtId="49" fontId="6" fillId="14" borderId="37" xfId="0" applyNumberFormat="1" applyFont="1" applyFill="1" applyBorder="1" applyAlignment="1">
      <alignment horizontal="center" vertical="center" wrapText="1"/>
    </xf>
    <xf numFmtId="49" fontId="6" fillId="14" borderId="46" xfId="0" applyNumberFormat="1" applyFont="1" applyFill="1" applyBorder="1" applyAlignment="1">
      <alignment horizontal="center" vertical="center" wrapText="1"/>
    </xf>
    <xf numFmtId="49" fontId="6" fillId="14" borderId="47" xfId="0" applyNumberFormat="1" applyFont="1" applyFill="1" applyBorder="1" applyAlignment="1">
      <alignment horizontal="center" vertical="center" wrapText="1"/>
    </xf>
    <xf numFmtId="49" fontId="6" fillId="14" borderId="48" xfId="0" applyNumberFormat="1" applyFont="1" applyFill="1" applyBorder="1" applyAlignment="1">
      <alignment horizontal="center" vertical="center" wrapText="1"/>
    </xf>
    <xf numFmtId="49" fontId="6" fillId="14" borderId="49" xfId="0" applyNumberFormat="1" applyFont="1" applyFill="1" applyBorder="1" applyAlignment="1">
      <alignment horizontal="center" vertical="center" wrapText="1"/>
    </xf>
    <xf numFmtId="49" fontId="6" fillId="14" borderId="50" xfId="0" applyNumberFormat="1" applyFont="1" applyFill="1" applyBorder="1" applyAlignment="1">
      <alignment horizontal="center" vertical="center" wrapText="1"/>
    </xf>
    <xf numFmtId="49" fontId="6" fillId="0" borderId="48" xfId="0" applyNumberFormat="1" applyFont="1" applyFill="1" applyBorder="1" applyAlignment="1">
      <alignment horizontal="center" vertical="center" wrapText="1"/>
    </xf>
    <xf numFmtId="49" fontId="6" fillId="0" borderId="49" xfId="0" applyNumberFormat="1" applyFont="1" applyFill="1" applyBorder="1" applyAlignment="1">
      <alignment horizontal="center" vertical="center" wrapText="1"/>
    </xf>
    <xf numFmtId="49" fontId="6" fillId="0" borderId="50" xfId="0" applyNumberFormat="1"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14" borderId="49" xfId="0" applyFont="1" applyFill="1" applyBorder="1" applyAlignment="1">
      <alignment horizontal="center" vertical="center" wrapText="1"/>
    </xf>
    <xf numFmtId="0" fontId="7" fillId="14" borderId="50" xfId="0" applyFont="1" applyFill="1" applyBorder="1" applyAlignment="1">
      <alignment horizontal="center" vertical="center" wrapText="1"/>
    </xf>
    <xf numFmtId="49" fontId="6" fillId="0" borderId="37" xfId="0" applyNumberFormat="1" applyFont="1" applyFill="1" applyBorder="1" applyAlignment="1">
      <alignment horizontal="center" vertical="center" wrapText="1"/>
    </xf>
    <xf numFmtId="49" fontId="6" fillId="0" borderId="46" xfId="0" applyNumberFormat="1" applyFont="1" applyFill="1" applyBorder="1" applyAlignment="1">
      <alignment horizontal="center" vertical="center" wrapText="1"/>
    </xf>
    <xf numFmtId="49" fontId="6" fillId="0" borderId="47" xfId="0" applyNumberFormat="1" applyFont="1" applyFill="1" applyBorder="1" applyAlignment="1">
      <alignment horizontal="center" vertical="center" wrapText="1"/>
    </xf>
    <xf numFmtId="49" fontId="20" fillId="13" borderId="51" xfId="0" applyNumberFormat="1" applyFont="1" applyFill="1" applyBorder="1" applyAlignment="1">
      <alignment horizontal="center" vertical="center" wrapText="1"/>
    </xf>
    <xf numFmtId="49" fontId="20" fillId="13" borderId="34" xfId="0" applyNumberFormat="1" applyFont="1" applyFill="1" applyBorder="1" applyAlignment="1">
      <alignment horizontal="center" vertical="center" wrapText="1"/>
    </xf>
    <xf numFmtId="49" fontId="20" fillId="13" borderId="52"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6" xfId="55"/>
    <cellStyle name="Normal_Sheet1"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22"/>
  <sheetViews>
    <sheetView tabSelected="1" zoomScalePageLayoutView="0" workbookViewId="0" topLeftCell="A1">
      <selection activeCell="H10" sqref="H10"/>
    </sheetView>
  </sheetViews>
  <sheetFormatPr defaultColWidth="9.140625" defaultRowHeight="15"/>
  <sheetData>
    <row r="1" ht="15">
      <c r="A1" s="171">
        <v>40387</v>
      </c>
    </row>
    <row r="2" ht="15">
      <c r="A2" s="172" t="s">
        <v>66</v>
      </c>
    </row>
    <row r="4" ht="15">
      <c r="A4" s="172" t="s">
        <v>67</v>
      </c>
    </row>
    <row r="6" ht="15">
      <c r="A6" t="s">
        <v>68</v>
      </c>
    </row>
    <row r="7" ht="15">
      <c r="A7" t="s">
        <v>69</v>
      </c>
    </row>
    <row r="8" ht="15">
      <c r="A8" t="s">
        <v>77</v>
      </c>
    </row>
    <row r="10" ht="15">
      <c r="A10" t="s">
        <v>70</v>
      </c>
    </row>
    <row r="12" ht="15">
      <c r="A12" s="172" t="s">
        <v>71</v>
      </c>
    </row>
    <row r="14" ht="15">
      <c r="A14" t="s">
        <v>72</v>
      </c>
    </row>
    <row r="16" ht="15">
      <c r="A16" t="s">
        <v>78</v>
      </c>
    </row>
    <row r="18" ht="15">
      <c r="A18" s="172" t="s">
        <v>73</v>
      </c>
    </row>
    <row r="20" ht="15">
      <c r="A20" t="s">
        <v>74</v>
      </c>
    </row>
    <row r="21" ht="15">
      <c r="A21" t="s">
        <v>75</v>
      </c>
    </row>
    <row r="22" ht="15">
      <c r="A22" t="s">
        <v>76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66"/>
  <sheetViews>
    <sheetView zoomScalePageLayoutView="0" workbookViewId="0" topLeftCell="A1">
      <selection activeCell="B4" sqref="B4"/>
    </sheetView>
  </sheetViews>
  <sheetFormatPr defaultColWidth="9.140625" defaultRowHeight="15"/>
  <cols>
    <col min="1" max="1" width="24.140625" style="1" customWidth="1"/>
    <col min="2" max="2" width="14.140625" style="1" customWidth="1"/>
    <col min="3" max="3" width="24.421875" style="1" customWidth="1"/>
    <col min="4" max="4" width="9.28125" style="1" customWidth="1"/>
    <col min="5" max="5" width="8.8515625" style="1" customWidth="1"/>
    <col min="6" max="6" width="9.28125" style="1" customWidth="1"/>
    <col min="7" max="7" width="9.00390625" style="1" customWidth="1"/>
    <col min="8" max="8" width="8.7109375" style="1" customWidth="1"/>
    <col min="9" max="9" width="9.421875" style="1" customWidth="1"/>
    <col min="10" max="10" width="10.140625" style="1" customWidth="1"/>
    <col min="11" max="12" width="9.28125" style="1" customWidth="1"/>
    <col min="13" max="14" width="9.00390625" style="1" customWidth="1"/>
    <col min="15" max="15" width="8.7109375" style="1" customWidth="1"/>
    <col min="16" max="252" width="9.140625" style="1" customWidth="1"/>
    <col min="253" max="253" width="24.140625" style="1" customWidth="1"/>
    <col min="254" max="254" width="13.140625" style="1" customWidth="1"/>
    <col min="255" max="16384" width="9.140625" style="1" customWidth="1"/>
  </cols>
  <sheetData>
    <row r="1" spans="1:15" ht="15">
      <c r="A1" s="95"/>
      <c r="B1" s="176" t="s">
        <v>79</v>
      </c>
      <c r="C1" s="177"/>
      <c r="D1" s="177"/>
      <c r="E1" s="177"/>
      <c r="F1" s="177"/>
      <c r="G1" s="177"/>
      <c r="H1" s="177"/>
      <c r="I1" s="177"/>
      <c r="J1" s="177"/>
      <c r="K1" s="177"/>
      <c r="L1" s="177"/>
      <c r="M1" s="177"/>
      <c r="N1" s="177"/>
      <c r="O1" s="177"/>
    </row>
    <row r="2" spans="1:3" ht="15">
      <c r="A2" s="95"/>
      <c r="B2" s="95"/>
      <c r="C2" s="170">
        <v>1.112224</v>
      </c>
    </row>
    <row r="3" spans="3:15" ht="20.25">
      <c r="C3" s="199" t="s">
        <v>0</v>
      </c>
      <c r="D3" s="199"/>
      <c r="E3" s="199"/>
      <c r="F3" s="199"/>
      <c r="G3" s="199"/>
      <c r="H3" s="199"/>
      <c r="I3" s="199"/>
      <c r="J3" s="199"/>
      <c r="K3" s="199"/>
      <c r="L3" s="199"/>
      <c r="M3" s="199"/>
      <c r="N3" s="199"/>
      <c r="O3" s="199"/>
    </row>
    <row r="4" spans="3:15" ht="20.25">
      <c r="C4" s="199" t="s">
        <v>1</v>
      </c>
      <c r="D4" s="199"/>
      <c r="E4" s="199"/>
      <c r="F4" s="199"/>
      <c r="G4" s="199"/>
      <c r="H4" s="199"/>
      <c r="I4" s="199"/>
      <c r="J4" s="199"/>
      <c r="K4" s="199"/>
      <c r="L4" s="199"/>
      <c r="M4" s="199"/>
      <c r="N4" s="199"/>
      <c r="O4" s="199"/>
    </row>
    <row r="5" spans="3:15" ht="21" thickBot="1">
      <c r="C5" s="199" t="s">
        <v>2</v>
      </c>
      <c r="D5" s="199"/>
      <c r="E5" s="199"/>
      <c r="F5" s="199"/>
      <c r="G5" s="199"/>
      <c r="H5" s="199"/>
      <c r="I5" s="199"/>
      <c r="J5" s="199"/>
      <c r="K5" s="199"/>
      <c r="L5" s="199"/>
      <c r="M5" s="199"/>
      <c r="N5" s="199"/>
      <c r="O5" s="199"/>
    </row>
    <row r="6" spans="1:15" ht="16.5" thickBot="1">
      <c r="A6" s="2" t="s">
        <v>3</v>
      </c>
      <c r="B6"/>
      <c r="C6"/>
      <c r="D6" s="200" t="s">
        <v>4</v>
      </c>
      <c r="E6" s="200"/>
      <c r="F6" s="200"/>
      <c r="G6" s="200"/>
      <c r="H6" s="200"/>
      <c r="I6" s="200"/>
      <c r="J6" s="200"/>
      <c r="K6" s="200"/>
      <c r="L6" s="200"/>
      <c r="M6" s="200"/>
      <c r="N6" s="200"/>
      <c r="O6" s="200"/>
    </row>
    <row r="7" spans="1:15" ht="17.25" thickBot="1" thickTop="1">
      <c r="A7" s="100"/>
      <c r="B7" s="100"/>
      <c r="C7" s="100"/>
      <c r="D7" s="201" t="s">
        <v>42</v>
      </c>
      <c r="E7" s="202"/>
      <c r="F7" s="202"/>
      <c r="G7" s="202"/>
      <c r="H7" s="202"/>
      <c r="I7" s="202"/>
      <c r="J7" s="202"/>
      <c r="K7" s="202"/>
      <c r="L7" s="202"/>
      <c r="M7" s="202"/>
      <c r="N7" s="202"/>
      <c r="O7" s="203"/>
    </row>
    <row r="8" spans="1:15" ht="14.25" thickBot="1" thickTop="1">
      <c r="A8" s="3" t="s">
        <v>5</v>
      </c>
      <c r="B8" s="3" t="s">
        <v>6</v>
      </c>
      <c r="C8" s="4" t="s">
        <v>7</v>
      </c>
      <c r="D8" s="5">
        <v>40544</v>
      </c>
      <c r="E8" s="5">
        <v>40575</v>
      </c>
      <c r="F8" s="5">
        <v>40603</v>
      </c>
      <c r="G8" s="5">
        <v>40634</v>
      </c>
      <c r="H8" s="5">
        <v>40664</v>
      </c>
      <c r="I8" s="5">
        <v>40695</v>
      </c>
      <c r="J8" s="5">
        <v>40725</v>
      </c>
      <c r="K8" s="5">
        <v>40756</v>
      </c>
      <c r="L8" s="5">
        <v>40787</v>
      </c>
      <c r="M8" s="5">
        <v>40817</v>
      </c>
      <c r="N8" s="5">
        <v>40848</v>
      </c>
      <c r="O8" s="5">
        <v>40878</v>
      </c>
    </row>
    <row r="9" spans="1:15" s="7" customFormat="1" ht="15">
      <c r="A9" s="184" t="s">
        <v>8</v>
      </c>
      <c r="B9" s="187">
        <v>1</v>
      </c>
      <c r="C9" s="6" t="s">
        <v>9</v>
      </c>
      <c r="D9" s="9">
        <f>'SCE Progam Totals'!D9*$C$2</f>
        <v>448.90395935338415</v>
      </c>
      <c r="E9" s="9">
        <f>'SCE Progam Totals'!E9*$C$2</f>
        <v>463.65201103363637</v>
      </c>
      <c r="F9" s="9">
        <f>'SCE Progam Totals'!F9*$C$2</f>
        <v>444.99885367294814</v>
      </c>
      <c r="G9" s="9">
        <f>'SCE Progam Totals'!G9*$C$2</f>
        <v>478.6166642266357</v>
      </c>
      <c r="H9" s="9">
        <f>'SCE Progam Totals'!H9*$C$2</f>
        <v>485.07728218868004</v>
      </c>
      <c r="I9" s="9">
        <f>'SCE Progam Totals'!I9*$C$2</f>
        <v>431.39282458005204</v>
      </c>
      <c r="J9" s="9">
        <f>'SCE Progam Totals'!J9*$C$2</f>
        <v>440.401794360187</v>
      </c>
      <c r="K9" s="9">
        <f>'SCE Progam Totals'!K9*$C$2</f>
        <v>434.3493569835831</v>
      </c>
      <c r="L9" s="9">
        <f>'SCE Progam Totals'!L9*$C$2</f>
        <v>448.0288821423814</v>
      </c>
      <c r="M9" s="9">
        <f>'SCE Progam Totals'!M9*$C$2</f>
        <v>471.8657485985145</v>
      </c>
      <c r="N9" s="9">
        <f>'SCE Progam Totals'!N9*$C$2</f>
        <v>435.85843465978235</v>
      </c>
      <c r="O9" s="9">
        <f>'SCE Progam Totals'!O9*$C$2</f>
        <v>412.67351006388344</v>
      </c>
    </row>
    <row r="10" spans="1:15" s="7" customFormat="1" ht="15">
      <c r="A10" s="185"/>
      <c r="B10" s="188"/>
      <c r="C10" s="6" t="s">
        <v>10</v>
      </c>
      <c r="D10" s="9">
        <f>'SCE Progam Totals'!D10*$C$2</f>
        <v>97.24071467108004</v>
      </c>
      <c r="E10" s="9">
        <f>'SCE Progam Totals'!E10*$C$2</f>
        <v>92.63732023307955</v>
      </c>
      <c r="F10" s="9">
        <f>'SCE Progam Totals'!F10*$C$2</f>
        <v>96.95407576056103</v>
      </c>
      <c r="G10" s="9">
        <f>'SCE Progam Totals'!G10*$C$2</f>
        <v>100.30010458455827</v>
      </c>
      <c r="H10" s="9">
        <f>'SCE Progam Totals'!H10*$C$2</f>
        <v>106.70046790847738</v>
      </c>
      <c r="I10" s="9">
        <f>'SCE Progam Totals'!I10*$C$2</f>
        <v>96.13322151242288</v>
      </c>
      <c r="J10" s="9">
        <f>'SCE Progam Totals'!J10*$C$2</f>
        <v>95.56180234277974</v>
      </c>
      <c r="K10" s="9">
        <f>'SCE Progam Totals'!K10*$C$2</f>
        <v>97.86386028309917</v>
      </c>
      <c r="L10" s="9">
        <f>'SCE Progam Totals'!L10*$C$2</f>
        <v>100.05370334485774</v>
      </c>
      <c r="M10" s="9">
        <f>'SCE Progam Totals'!M10*$C$2</f>
        <v>100.26763349653025</v>
      </c>
      <c r="N10" s="9">
        <f>'SCE Progam Totals'!N10*$C$2</f>
        <v>97.9938759287385</v>
      </c>
      <c r="O10" s="9">
        <f>'SCE Progam Totals'!O10*$C$2</f>
        <v>91.76377888144745</v>
      </c>
    </row>
    <row r="11" spans="1:15" s="7" customFormat="1" ht="15">
      <c r="A11" s="185"/>
      <c r="B11" s="188"/>
      <c r="C11" s="6" t="s">
        <v>11</v>
      </c>
      <c r="D11" s="9">
        <f>'SCE Progam Totals'!D11*$C$2</f>
        <v>77.51827067524272</v>
      </c>
      <c r="E11" s="9">
        <f>'SCE Progam Totals'!E11*$C$2</f>
        <v>83.21715779246814</v>
      </c>
      <c r="F11" s="9">
        <f>'SCE Progam Totals'!F11*$C$2</f>
        <v>78.006293967269</v>
      </c>
      <c r="G11" s="9">
        <f>'SCE Progam Totals'!G11*$C$2</f>
        <v>87.0300733124074</v>
      </c>
      <c r="H11" s="9">
        <f>'SCE Progam Totals'!H11*$C$2</f>
        <v>89.49847923773947</v>
      </c>
      <c r="I11" s="9">
        <f>'SCE Progam Totals'!I11*$C$2</f>
        <v>78.44128082127713</v>
      </c>
      <c r="J11" s="9">
        <f>'SCE Progam Totals'!J11*$C$2</f>
        <v>83.58412634737822</v>
      </c>
      <c r="K11" s="9">
        <f>'SCE Progam Totals'!K11*$C$2</f>
        <v>84.55671744345628</v>
      </c>
      <c r="L11" s="9">
        <f>'SCE Progam Totals'!L11*$C$2</f>
        <v>87.5146774446363</v>
      </c>
      <c r="M11" s="9">
        <f>'SCE Progam Totals'!M11*$C$2</f>
        <v>91.34450684580668</v>
      </c>
      <c r="N11" s="9">
        <f>'SCE Progam Totals'!N11*$C$2</f>
        <v>83.02060756798119</v>
      </c>
      <c r="O11" s="9">
        <f>'SCE Progam Totals'!O11*$C$2</f>
        <v>80.23384857590605</v>
      </c>
    </row>
    <row r="12" spans="1:15" s="7" customFormat="1" ht="15.75" thickBot="1">
      <c r="A12" s="186"/>
      <c r="B12" s="189"/>
      <c r="C12" s="12" t="s">
        <v>12</v>
      </c>
      <c r="D12" s="29">
        <f aca="true" t="shared" si="0" ref="D12:O12">SUM(D9:D11)</f>
        <v>623.6629446997069</v>
      </c>
      <c r="E12" s="29">
        <f t="shared" si="0"/>
        <v>639.506489059184</v>
      </c>
      <c r="F12" s="29">
        <f t="shared" si="0"/>
        <v>619.9592234007782</v>
      </c>
      <c r="G12" s="29">
        <f t="shared" si="0"/>
        <v>665.9468421236013</v>
      </c>
      <c r="H12" s="29">
        <f t="shared" si="0"/>
        <v>681.2762293348969</v>
      </c>
      <c r="I12" s="29">
        <f t="shared" si="0"/>
        <v>605.967326913752</v>
      </c>
      <c r="J12" s="29">
        <f t="shared" si="0"/>
        <v>619.5477230503449</v>
      </c>
      <c r="K12" s="29">
        <f t="shared" si="0"/>
        <v>616.7699347101385</v>
      </c>
      <c r="L12" s="29">
        <f t="shared" si="0"/>
        <v>635.5972629318754</v>
      </c>
      <c r="M12" s="29">
        <f t="shared" si="0"/>
        <v>663.4778889408514</v>
      </c>
      <c r="N12" s="29">
        <f t="shared" si="0"/>
        <v>616.872918156502</v>
      </c>
      <c r="O12" s="29">
        <f t="shared" si="0"/>
        <v>584.6711375212369</v>
      </c>
    </row>
    <row r="13" spans="1:15" s="18" customFormat="1" ht="15" customHeight="1">
      <c r="A13" s="178" t="s">
        <v>13</v>
      </c>
      <c r="B13" s="198">
        <v>1</v>
      </c>
      <c r="C13" s="14" t="s">
        <v>9</v>
      </c>
      <c r="D13" s="20">
        <f>'SCE Progam Totals'!D13*$C$2</f>
        <v>0</v>
      </c>
      <c r="E13" s="20">
        <f>'SCE Progam Totals'!E13*$C$2</f>
        <v>0</v>
      </c>
      <c r="F13" s="20">
        <f>'SCE Progam Totals'!F13*$C$2</f>
        <v>0</v>
      </c>
      <c r="G13" s="20">
        <f>'SCE Progam Totals'!G13*$C$2</f>
        <v>0</v>
      </c>
      <c r="H13" s="20">
        <f>'SCE Progam Totals'!H13*$C$2</f>
        <v>0</v>
      </c>
      <c r="I13" s="20">
        <f>'SCE Progam Totals'!I13*$C$2</f>
        <v>499.2106201600001</v>
      </c>
      <c r="J13" s="20">
        <f>'SCE Progam Totals'!J13*$C$2</f>
        <v>608.7535619200002</v>
      </c>
      <c r="K13" s="20">
        <f>'SCE Progam Totals'!K13*$C$2</f>
        <v>565.1988700800001</v>
      </c>
      <c r="L13" s="20">
        <f>'SCE Progam Totals'!L13*$C$2</f>
        <v>591.0692003200002</v>
      </c>
      <c r="M13" s="20">
        <f>'SCE Progam Totals'!M13*$C$2</f>
        <v>0</v>
      </c>
      <c r="N13" s="20">
        <f>'SCE Progam Totals'!N13*$C$2</f>
        <v>0</v>
      </c>
      <c r="O13" s="20">
        <f>'SCE Progam Totals'!O13*$C$2</f>
        <v>0</v>
      </c>
    </row>
    <row r="14" spans="1:15" s="18" customFormat="1" ht="15">
      <c r="A14" s="179"/>
      <c r="B14" s="182"/>
      <c r="C14" s="14" t="s">
        <v>10</v>
      </c>
      <c r="D14" s="20">
        <f>'SCE Progam Totals'!D14*$C$2</f>
        <v>0</v>
      </c>
      <c r="E14" s="20">
        <f>'SCE Progam Totals'!E14*$C$2</f>
        <v>0</v>
      </c>
      <c r="F14" s="20">
        <f>'SCE Progam Totals'!F14*$C$2</f>
        <v>0</v>
      </c>
      <c r="G14" s="20">
        <f>'SCE Progam Totals'!G14*$C$2</f>
        <v>0</v>
      </c>
      <c r="H14" s="20">
        <f>'SCE Progam Totals'!H14*$C$2</f>
        <v>0</v>
      </c>
      <c r="I14" s="20">
        <f>'SCE Progam Totals'!I14*$C$2</f>
        <v>70.09235648</v>
      </c>
      <c r="J14" s="20">
        <f>'SCE Progam Totals'!J14*$C$2</f>
        <v>83.51690016</v>
      </c>
      <c r="K14" s="20">
        <f>'SCE Progam Totals'!K14*$C$2</f>
        <v>77.19946784</v>
      </c>
      <c r="L14" s="20">
        <f>'SCE Progam Totals'!L14*$C$2</f>
        <v>76.50988896000001</v>
      </c>
      <c r="M14" s="20">
        <f>'SCE Progam Totals'!M14*$C$2</f>
        <v>0</v>
      </c>
      <c r="N14" s="20">
        <f>'SCE Progam Totals'!N14*$C$2</f>
        <v>0</v>
      </c>
      <c r="O14" s="20">
        <f>'SCE Progam Totals'!O14*$C$2</f>
        <v>0</v>
      </c>
    </row>
    <row r="15" spans="1:15" s="18" customFormat="1" ht="15">
      <c r="A15" s="179"/>
      <c r="B15" s="182"/>
      <c r="C15" s="14" t="s">
        <v>11</v>
      </c>
      <c r="D15" s="20">
        <f>'SCE Progam Totals'!D15*$C$2</f>
        <v>0</v>
      </c>
      <c r="E15" s="20">
        <f>'SCE Progam Totals'!E15*$C$2</f>
        <v>0</v>
      </c>
      <c r="F15" s="20">
        <f>'SCE Progam Totals'!F15*$C$2</f>
        <v>0</v>
      </c>
      <c r="G15" s="20">
        <f>'SCE Progam Totals'!G15*$C$2</f>
        <v>0</v>
      </c>
      <c r="H15" s="20">
        <f>'SCE Progam Totals'!H15*$C$2</f>
        <v>0</v>
      </c>
      <c r="I15" s="20">
        <f>'SCE Progam Totals'!I15*$C$2</f>
        <v>58.870016320000005</v>
      </c>
      <c r="J15" s="20">
        <f>'SCE Progam Totals'!J15*$C$2</f>
        <v>65.74356064</v>
      </c>
      <c r="K15" s="20">
        <f>'SCE Progam Totals'!K15*$C$2</f>
        <v>61.86189888000001</v>
      </c>
      <c r="L15" s="20">
        <f>'SCE Progam Totals'!L15*$C$2</f>
        <v>67.00037376</v>
      </c>
      <c r="M15" s="20">
        <f>'SCE Progam Totals'!M15*$C$2</f>
        <v>0</v>
      </c>
      <c r="N15" s="20">
        <f>'SCE Progam Totals'!N15*$C$2</f>
        <v>0</v>
      </c>
      <c r="O15" s="20">
        <f>'SCE Progam Totals'!O15*$C$2</f>
        <v>0</v>
      </c>
    </row>
    <row r="16" spans="1:15" s="18" customFormat="1" ht="15.75" thickBot="1">
      <c r="A16" s="180"/>
      <c r="B16" s="183"/>
      <c r="C16" s="24" t="s">
        <v>12</v>
      </c>
      <c r="D16" s="32">
        <f aca="true" t="shared" si="1" ref="D16:O16">SUM(D13:D15)</f>
        <v>0</v>
      </c>
      <c r="E16" s="32">
        <f t="shared" si="1"/>
        <v>0</v>
      </c>
      <c r="F16" s="32">
        <f t="shared" si="1"/>
        <v>0</v>
      </c>
      <c r="G16" s="32">
        <f t="shared" si="1"/>
        <v>0</v>
      </c>
      <c r="H16" s="32">
        <f t="shared" si="1"/>
        <v>0</v>
      </c>
      <c r="I16" s="32">
        <f t="shared" si="1"/>
        <v>628.1729929600001</v>
      </c>
      <c r="J16" s="32">
        <f t="shared" si="1"/>
        <v>758.0140227200002</v>
      </c>
      <c r="K16" s="32">
        <f t="shared" si="1"/>
        <v>704.2602368000001</v>
      </c>
      <c r="L16" s="32">
        <f t="shared" si="1"/>
        <v>734.5794630400002</v>
      </c>
      <c r="M16" s="32">
        <f t="shared" si="1"/>
        <v>0</v>
      </c>
      <c r="N16" s="32">
        <f t="shared" si="1"/>
        <v>0</v>
      </c>
      <c r="O16" s="32">
        <f t="shared" si="1"/>
        <v>0</v>
      </c>
    </row>
    <row r="17" spans="1:15" ht="15">
      <c r="A17" s="184" t="s">
        <v>14</v>
      </c>
      <c r="B17" s="187">
        <v>1</v>
      </c>
      <c r="C17" s="26" t="s">
        <v>9</v>
      </c>
      <c r="D17" s="9">
        <f>'SCE Progam Totals'!D17*$C$2</f>
        <v>0</v>
      </c>
      <c r="E17" s="9">
        <f>'SCE Progam Totals'!E17*$C$2</f>
        <v>0</v>
      </c>
      <c r="F17" s="9">
        <f>'SCE Progam Totals'!F17*$C$2</f>
        <v>0</v>
      </c>
      <c r="G17" s="9">
        <f>'SCE Progam Totals'!G17*$C$2</f>
        <v>0</v>
      </c>
      <c r="H17" s="9">
        <f>'SCE Progam Totals'!H17*$C$2</f>
        <v>2.725820783616</v>
      </c>
      <c r="I17" s="9">
        <f>'SCE Progam Totals'!I17*$C$2</f>
        <v>3.8278698804080005</v>
      </c>
      <c r="J17" s="9">
        <f>'SCE Progam Totals'!J17*$C$2</f>
        <v>3.967791274336</v>
      </c>
      <c r="K17" s="9">
        <f>'SCE Progam Totals'!K17*$C$2</f>
        <v>4.048064095144001</v>
      </c>
      <c r="L17" s="9">
        <f>'SCE Progam Totals'!L17*$C$2</f>
        <v>4.133733982912</v>
      </c>
      <c r="M17" s="9">
        <f>'SCE Progam Totals'!M17*$C$2</f>
        <v>3.9592685798800002</v>
      </c>
      <c r="N17" s="9">
        <f>'SCE Progam Totals'!N17*$C$2</f>
        <v>0</v>
      </c>
      <c r="O17" s="9">
        <f>'SCE Progam Totals'!O17*$C$2</f>
        <v>0</v>
      </c>
    </row>
    <row r="18" spans="1:15" ht="15">
      <c r="A18" s="185"/>
      <c r="B18" s="188"/>
      <c r="C18" s="6" t="s">
        <v>10</v>
      </c>
      <c r="D18" s="9">
        <f>'SCE Progam Totals'!D18*$C$2</f>
        <v>0</v>
      </c>
      <c r="E18" s="9">
        <f>'SCE Progam Totals'!E18*$C$2</f>
        <v>0</v>
      </c>
      <c r="F18" s="9">
        <f>'SCE Progam Totals'!F18*$C$2</f>
        <v>0</v>
      </c>
      <c r="G18" s="9">
        <f>'SCE Progam Totals'!G18*$C$2</f>
        <v>0</v>
      </c>
      <c r="H18" s="9">
        <f>'SCE Progam Totals'!H18*$C$2</f>
        <v>0.413821847008</v>
      </c>
      <c r="I18" s="9">
        <f>'SCE Progam Totals'!I18*$C$2</f>
        <v>0.5936778939064</v>
      </c>
      <c r="J18" s="9">
        <f>'SCE Progam Totals'!J18*$C$2</f>
        <v>0.6250010135288001</v>
      </c>
      <c r="K18" s="9">
        <f>'SCE Progam Totals'!K18*$C$2</f>
        <v>0.6241011130904</v>
      </c>
      <c r="L18" s="9">
        <f>'SCE Progam Totals'!L18*$C$2</f>
        <v>0.6287619433736001</v>
      </c>
      <c r="M18" s="9">
        <f>'SCE Progam Totals'!M18*$C$2</f>
        <v>0.6047835895743999</v>
      </c>
      <c r="N18" s="9">
        <f>'SCE Progam Totals'!N18*$C$2</f>
        <v>0</v>
      </c>
      <c r="O18" s="9">
        <f>'SCE Progam Totals'!O18*$C$2</f>
        <v>0</v>
      </c>
    </row>
    <row r="19" spans="1:15" ht="15">
      <c r="A19" s="185"/>
      <c r="B19" s="188"/>
      <c r="C19" s="6" t="s">
        <v>11</v>
      </c>
      <c r="D19" s="9">
        <f>'SCE Progam Totals'!D19*$C$2</f>
        <v>0</v>
      </c>
      <c r="E19" s="9">
        <f>'SCE Progam Totals'!E19*$C$2</f>
        <v>0</v>
      </c>
      <c r="F19" s="9">
        <f>'SCE Progam Totals'!F19*$C$2</f>
        <v>0</v>
      </c>
      <c r="G19" s="9">
        <f>'SCE Progam Totals'!G19*$C$2</f>
        <v>0</v>
      </c>
      <c r="H19" s="9">
        <f>'SCE Progam Totals'!H19*$C$2</f>
        <v>0.15945541184560003</v>
      </c>
      <c r="I19" s="9">
        <f>'SCE Progam Totals'!I19*$C$2</f>
        <v>0.23491338715200002</v>
      </c>
      <c r="J19" s="9">
        <f>'SCE Progam Totals'!J19*$C$2</f>
        <v>0.2449174805592</v>
      </c>
      <c r="K19" s="9">
        <f>'SCE Progam Totals'!K19*$C$2</f>
        <v>0.2514068627096</v>
      </c>
      <c r="L19" s="9">
        <f>'SCE Progam Totals'!L19*$C$2</f>
        <v>0.24411095132560004</v>
      </c>
      <c r="M19" s="9">
        <f>'SCE Progam Totals'!M19*$C$2</f>
        <v>0.21581447126320005</v>
      </c>
      <c r="N19" s="9">
        <f>'SCE Progam Totals'!N19*$C$2</f>
        <v>0</v>
      </c>
      <c r="O19" s="9">
        <f>'SCE Progam Totals'!O19*$C$2</f>
        <v>0</v>
      </c>
    </row>
    <row r="20" spans="1:15" ht="15.75" thickBot="1">
      <c r="A20" s="186"/>
      <c r="B20" s="189"/>
      <c r="C20" s="12" t="s">
        <v>12</v>
      </c>
      <c r="D20" s="29">
        <f>SUM(D17:D19)</f>
        <v>0</v>
      </c>
      <c r="E20" s="29">
        <f>SUM(E17:E19)</f>
        <v>0</v>
      </c>
      <c r="F20" s="29">
        <f>SUM(F17:F19)</f>
        <v>0</v>
      </c>
      <c r="G20" s="29">
        <f>SUM(G17:G19)</f>
        <v>0</v>
      </c>
      <c r="H20" s="29">
        <f aca="true" t="shared" si="2" ref="H20:N20">SUM(H17:H19)</f>
        <v>3.2990980424696006</v>
      </c>
      <c r="I20" s="29">
        <f t="shared" si="2"/>
        <v>4.6564611614664</v>
      </c>
      <c r="J20" s="29">
        <f t="shared" si="2"/>
        <v>4.837709768424</v>
      </c>
      <c r="K20" s="29">
        <f t="shared" si="2"/>
        <v>4.923572070944001</v>
      </c>
      <c r="L20" s="29">
        <f t="shared" si="2"/>
        <v>5.0066068776112</v>
      </c>
      <c r="M20" s="29">
        <f t="shared" si="2"/>
        <v>4.7798666407176</v>
      </c>
      <c r="N20" s="29">
        <f t="shared" si="2"/>
        <v>0</v>
      </c>
      <c r="O20" s="29">
        <f>SUM(O17:O19)</f>
        <v>0</v>
      </c>
    </row>
    <row r="21" spans="1:15" ht="15">
      <c r="A21" s="178" t="s">
        <v>15</v>
      </c>
      <c r="B21" s="181">
        <v>1</v>
      </c>
      <c r="C21" s="30" t="s">
        <v>9</v>
      </c>
      <c r="D21" s="20">
        <f>'SCE Progam Totals'!D21*$C$2</f>
        <v>0</v>
      </c>
      <c r="E21" s="20">
        <f>'SCE Progam Totals'!E21*$C$2</f>
        <v>0</v>
      </c>
      <c r="F21" s="20">
        <f>'SCE Progam Totals'!F21*$C$2</f>
        <v>0</v>
      </c>
      <c r="G21" s="20">
        <f>'SCE Progam Totals'!G21*$C$2</f>
        <v>0</v>
      </c>
      <c r="H21" s="20">
        <f>'SCE Progam Totals'!H21*$C$2</f>
        <v>72.11229985312002</v>
      </c>
      <c r="I21" s="20">
        <f>'SCE Progam Totals'!I21*$C$2</f>
        <v>99.05228928064001</v>
      </c>
      <c r="J21" s="20">
        <f>'SCE Progam Totals'!J21*$C$2</f>
        <v>104.95000719088002</v>
      </c>
      <c r="K21" s="20">
        <f>'SCE Progam Totals'!K21*$C$2</f>
        <v>105.98145036176004</v>
      </c>
      <c r="L21" s="20">
        <f>'SCE Progam Totals'!L21*$C$2</f>
        <v>108.28526388584</v>
      </c>
      <c r="M21" s="20">
        <f>'SCE Progam Totals'!M21*$C$2</f>
        <v>102.25961797112</v>
      </c>
      <c r="N21" s="20">
        <f>'SCE Progam Totals'!N21*$C$2</f>
        <v>0</v>
      </c>
      <c r="O21" s="20">
        <f>'SCE Progam Totals'!O21*$C$2</f>
        <v>0</v>
      </c>
    </row>
    <row r="22" spans="1:15" ht="15">
      <c r="A22" s="194"/>
      <c r="B22" s="196"/>
      <c r="C22" s="14" t="s">
        <v>10</v>
      </c>
      <c r="D22" s="20">
        <f>'SCE Progam Totals'!D22*$C$2</f>
        <v>0</v>
      </c>
      <c r="E22" s="20">
        <f>'SCE Progam Totals'!E22*$C$2</f>
        <v>0</v>
      </c>
      <c r="F22" s="20">
        <f>'SCE Progam Totals'!F22*$C$2</f>
        <v>0</v>
      </c>
      <c r="G22" s="20">
        <f>'SCE Progam Totals'!G22*$C$2</f>
        <v>0</v>
      </c>
      <c r="H22" s="20">
        <f>'SCE Progam Totals'!H22*$C$2</f>
        <v>21.34130128136</v>
      </c>
      <c r="I22" s="20">
        <f>'SCE Progam Totals'!I22*$C$2</f>
        <v>23.404457337440004</v>
      </c>
      <c r="J22" s="20">
        <f>'SCE Progam Totals'!J22*$C$2</f>
        <v>25.98136078136</v>
      </c>
      <c r="K22" s="20">
        <f>'SCE Progam Totals'!K22*$C$2</f>
        <v>27.815454304640006</v>
      </c>
      <c r="L22" s="20">
        <f>'SCE Progam Totals'!L22*$C$2</f>
        <v>27.450024767760006</v>
      </c>
      <c r="M22" s="20">
        <f>'SCE Progam Totals'!M22*$C$2</f>
        <v>30.668973418480004</v>
      </c>
      <c r="N22" s="20">
        <f>'SCE Progam Totals'!N22*$C$2</f>
        <v>0</v>
      </c>
      <c r="O22" s="20">
        <f>'SCE Progam Totals'!O22*$C$2</f>
        <v>0</v>
      </c>
    </row>
    <row r="23" spans="1:15" ht="15">
      <c r="A23" s="194"/>
      <c r="B23" s="196"/>
      <c r="C23" s="14" t="s">
        <v>11</v>
      </c>
      <c r="D23" s="20">
        <f>'SCE Progam Totals'!D23*$C$2</f>
        <v>0</v>
      </c>
      <c r="E23" s="20">
        <f>'SCE Progam Totals'!E23*$C$2</f>
        <v>0</v>
      </c>
      <c r="F23" s="20">
        <f>'SCE Progam Totals'!F23*$C$2</f>
        <v>0</v>
      </c>
      <c r="G23" s="20">
        <f>'SCE Progam Totals'!G23*$C$2</f>
        <v>0</v>
      </c>
      <c r="H23" s="20">
        <f>'SCE Progam Totals'!H23*$C$2</f>
        <v>7.570067370544001</v>
      </c>
      <c r="I23" s="20">
        <f>'SCE Progam Totals'!I23*$C$2</f>
        <v>10.208873309520001</v>
      </c>
      <c r="J23" s="20">
        <f>'SCE Progam Totals'!J23*$C$2</f>
        <v>11.180148498672002</v>
      </c>
      <c r="K23" s="20">
        <f>'SCE Progam Totals'!K23*$C$2</f>
        <v>11.204762293848</v>
      </c>
      <c r="L23" s="20">
        <f>'SCE Progam Totals'!L23*$C$2</f>
        <v>10.626936900808001</v>
      </c>
      <c r="M23" s="20">
        <f>'SCE Progam Totals'!M23*$C$2</f>
        <v>10.50066944676</v>
      </c>
      <c r="N23" s="20">
        <f>'SCE Progam Totals'!N23*$C$2</f>
        <v>0</v>
      </c>
      <c r="O23" s="20">
        <f>'SCE Progam Totals'!O23*$C$2</f>
        <v>0</v>
      </c>
    </row>
    <row r="24" spans="1:15" ht="15.75" thickBot="1">
      <c r="A24" s="195"/>
      <c r="B24" s="197"/>
      <c r="C24" s="24" t="s">
        <v>12</v>
      </c>
      <c r="D24" s="25">
        <f aca="true" t="shared" si="3" ref="D24:O24">SUM(D21:D23)</f>
        <v>0</v>
      </c>
      <c r="E24" s="25">
        <f t="shared" si="3"/>
        <v>0</v>
      </c>
      <c r="F24" s="25">
        <f t="shared" si="3"/>
        <v>0</v>
      </c>
      <c r="G24" s="25">
        <f t="shared" si="3"/>
        <v>0</v>
      </c>
      <c r="H24" s="25">
        <f t="shared" si="3"/>
        <v>101.02366850502402</v>
      </c>
      <c r="I24" s="25">
        <f t="shared" si="3"/>
        <v>132.6656199276</v>
      </c>
      <c r="J24" s="25">
        <f t="shared" si="3"/>
        <v>142.11151647091202</v>
      </c>
      <c r="K24" s="25">
        <f t="shared" si="3"/>
        <v>145.00166696024806</v>
      </c>
      <c r="L24" s="25">
        <f t="shared" si="3"/>
        <v>146.362225554408</v>
      </c>
      <c r="M24" s="25">
        <f t="shared" si="3"/>
        <v>143.42926083636002</v>
      </c>
      <c r="N24" s="25">
        <f t="shared" si="3"/>
        <v>0</v>
      </c>
      <c r="O24" s="25">
        <f t="shared" si="3"/>
        <v>0</v>
      </c>
    </row>
    <row r="25" spans="1:15" s="41" customFormat="1" ht="15" customHeight="1">
      <c r="A25" s="192" t="s">
        <v>16</v>
      </c>
      <c r="B25" s="193">
        <v>1</v>
      </c>
      <c r="C25" s="37" t="s">
        <v>9</v>
      </c>
      <c r="D25" s="9">
        <f>'SCE Progam Totals'!D25*$C$2</f>
        <v>6.322291654302102</v>
      </c>
      <c r="E25" s="9">
        <f>'SCE Progam Totals'!E25*$C$2</f>
        <v>6.276352659686995</v>
      </c>
      <c r="F25" s="9">
        <f>'SCE Progam Totals'!F25*$C$2</f>
        <v>7.746026422240944</v>
      </c>
      <c r="G25" s="9">
        <f>'SCE Progam Totals'!G25*$C$2</f>
        <v>9.938546092775667</v>
      </c>
      <c r="H25" s="9">
        <f>'SCE Progam Totals'!H25*$C$2</f>
        <v>10.642201249733372</v>
      </c>
      <c r="I25" s="9">
        <f>'SCE Progam Totals'!I25*$C$2</f>
        <v>8.953279501747698</v>
      </c>
      <c r="J25" s="9">
        <f>'SCE Progam Totals'!J25*$C$2</f>
        <v>10.790192081301742</v>
      </c>
      <c r="K25" s="9">
        <f>'SCE Progam Totals'!K25*$C$2</f>
        <v>11.463885178059073</v>
      </c>
      <c r="L25" s="9">
        <f>'SCE Progam Totals'!L25*$C$2</f>
        <v>8.963160888279644</v>
      </c>
      <c r="M25" s="9">
        <f>'SCE Progam Totals'!M25*$C$2</f>
        <v>11.937132404780877</v>
      </c>
      <c r="N25" s="9">
        <f>'SCE Progam Totals'!N25*$C$2</f>
        <v>9.69872574393875</v>
      </c>
      <c r="O25" s="9">
        <f>'SCE Progam Totals'!O25*$C$2</f>
        <v>6.891828358456975</v>
      </c>
    </row>
    <row r="26" spans="1:15" s="41" customFormat="1" ht="15">
      <c r="A26" s="179"/>
      <c r="B26" s="182"/>
      <c r="C26" s="6" t="s">
        <v>10</v>
      </c>
      <c r="D26" s="9">
        <f>'SCE Progam Totals'!D26*$C$2</f>
        <v>14.297926614149137</v>
      </c>
      <c r="E26" s="9">
        <f>'SCE Progam Totals'!E26*$C$2</f>
        <v>13.088349516675663</v>
      </c>
      <c r="F26" s="9">
        <f>'SCE Progam Totals'!F26*$C$2</f>
        <v>17.113585484077507</v>
      </c>
      <c r="G26" s="9">
        <f>'SCE Progam Totals'!G26*$C$2</f>
        <v>23.56321960963245</v>
      </c>
      <c r="H26" s="9">
        <f>'SCE Progam Totals'!H26*$C$2</f>
        <v>27.327402990289084</v>
      </c>
      <c r="I26" s="9">
        <f>'SCE Progam Totals'!I26*$C$2</f>
        <v>25.10406551204322</v>
      </c>
      <c r="J26" s="9">
        <f>'SCE Progam Totals'!J26*$C$2</f>
        <v>27.336706935997718</v>
      </c>
      <c r="K26" s="9">
        <f>'SCE Progam Totals'!K26*$C$2</f>
        <v>27.17580902616034</v>
      </c>
      <c r="L26" s="9">
        <f>'SCE Progam Totals'!L26*$C$2</f>
        <v>22.83222825496916</v>
      </c>
      <c r="M26" s="9">
        <f>'SCE Progam Totals'!M26*$C$2</f>
        <v>21.20212080106242</v>
      </c>
      <c r="N26" s="9">
        <f>'SCE Progam Totals'!N26*$C$2</f>
        <v>16.59300067035304</v>
      </c>
      <c r="O26" s="9">
        <f>'SCE Progam Totals'!O26*$C$2</f>
        <v>15.311287029871417</v>
      </c>
    </row>
    <row r="27" spans="1:15" s="41" customFormat="1" ht="15">
      <c r="A27" s="179"/>
      <c r="B27" s="182"/>
      <c r="C27" s="6" t="s">
        <v>11</v>
      </c>
      <c r="D27" s="9">
        <f>'SCE Progam Totals'!D27*$C$2</f>
        <v>3.7374873315487567</v>
      </c>
      <c r="E27" s="9">
        <f>'SCE Progam Totals'!E27*$C$2</f>
        <v>2.212443423637345</v>
      </c>
      <c r="F27" s="9">
        <f>'SCE Progam Totals'!F27*$C$2</f>
        <v>2.8347656936815504</v>
      </c>
      <c r="G27" s="9">
        <f>'SCE Progam Totals'!G27*$C$2</f>
        <v>3.312848697591889</v>
      </c>
      <c r="H27" s="9">
        <f>'SCE Progam Totals'!H27*$C$2</f>
        <v>3.5163509599775473</v>
      </c>
      <c r="I27" s="9">
        <f>'SCE Progam Totals'!I27*$C$2</f>
        <v>2.534824586209089</v>
      </c>
      <c r="J27" s="9">
        <f>'SCE Progam Totals'!J27*$C$2</f>
        <v>2.691721782700543</v>
      </c>
      <c r="K27" s="9">
        <f>'SCE Progam Totals'!K27*$C$2</f>
        <v>2.7350385957805905</v>
      </c>
      <c r="L27" s="9">
        <f>'SCE Progam Totals'!L27*$C$2</f>
        <v>2.1274428567511996</v>
      </c>
      <c r="M27" s="9">
        <f>'SCE Progam Totals'!M27*$C$2</f>
        <v>2.0070251941567068</v>
      </c>
      <c r="N27" s="9">
        <f>'SCE Progam Totals'!N27*$C$2</f>
        <v>1.1802063857082092</v>
      </c>
      <c r="O27" s="9">
        <f>'SCE Progam Totals'!O27*$C$2</f>
        <v>1.3760334116716124</v>
      </c>
    </row>
    <row r="28" spans="1:15" s="41" customFormat="1" ht="15.75" thickBot="1">
      <c r="A28" s="180"/>
      <c r="B28" s="183"/>
      <c r="C28" s="48" t="s">
        <v>12</v>
      </c>
      <c r="D28" s="49">
        <f aca="true" t="shared" si="4" ref="D28:L28">SUM(D25:D27)</f>
        <v>24.357705599999996</v>
      </c>
      <c r="E28" s="49">
        <f t="shared" si="4"/>
        <v>21.577145600000005</v>
      </c>
      <c r="F28" s="49">
        <f t="shared" si="4"/>
        <v>27.694377600000003</v>
      </c>
      <c r="G28" s="49">
        <f t="shared" si="4"/>
        <v>36.81461440000001</v>
      </c>
      <c r="H28" s="49">
        <f t="shared" si="4"/>
        <v>41.48595520000001</v>
      </c>
      <c r="I28" s="49">
        <f t="shared" si="4"/>
        <v>36.59216960000001</v>
      </c>
      <c r="J28" s="49">
        <f t="shared" si="4"/>
        <v>40.8186208</v>
      </c>
      <c r="K28" s="49">
        <f t="shared" si="4"/>
        <v>41.374732800000004</v>
      </c>
      <c r="L28" s="49">
        <f t="shared" si="4"/>
        <v>33.92283200000001</v>
      </c>
      <c r="M28" s="49">
        <f>SUM(M25:M27)</f>
        <v>35.1462784</v>
      </c>
      <c r="N28" s="49">
        <f>SUM(N25:N27)</f>
        <v>27.471932799999998</v>
      </c>
      <c r="O28" s="49">
        <f>SUM(O25:O27)</f>
        <v>23.579148800000006</v>
      </c>
    </row>
    <row r="29" spans="1:15" ht="15">
      <c r="A29" s="178" t="s">
        <v>17</v>
      </c>
      <c r="B29" s="181">
        <v>1</v>
      </c>
      <c r="C29" s="30" t="s">
        <v>9</v>
      </c>
      <c r="D29" s="20">
        <f>'SCE Progam Totals'!D29*$C$2</f>
        <v>6.468773861171111</v>
      </c>
      <c r="E29" s="20">
        <f>'SCE Progam Totals'!E29*$C$2</f>
        <v>6.888867371061889</v>
      </c>
      <c r="F29" s="20">
        <f>'SCE Progam Totals'!F29*$C$2</f>
        <v>6.581265381724761</v>
      </c>
      <c r="G29" s="20">
        <f>'SCE Progam Totals'!G29*$C$2</f>
        <v>7.399838278079088</v>
      </c>
      <c r="H29" s="20">
        <f>'SCE Progam Totals'!H29*$C$2</f>
        <v>7.913246925183748</v>
      </c>
      <c r="I29" s="20">
        <f>'SCE Progam Totals'!I29*$C$2</f>
        <v>8.047515014727539</v>
      </c>
      <c r="J29" s="20">
        <f>'SCE Progam Totals'!J29*$C$2</f>
        <v>8.492058999804673</v>
      </c>
      <c r="K29" s="20">
        <f>'SCE Progam Totals'!K29*$C$2</f>
        <v>8.706346504706364</v>
      </c>
      <c r="L29" s="20">
        <f>'SCE Progam Totals'!L29*$C$2</f>
        <v>8.814044664662125</v>
      </c>
      <c r="M29" s="20">
        <f>'SCE Progam Totals'!M29*$C$2</f>
        <v>8.332546388154146</v>
      </c>
      <c r="N29" s="20">
        <f>'SCE Progam Totals'!N29*$C$2</f>
        <v>7.716946300236847</v>
      </c>
      <c r="O29" s="20">
        <f>'SCE Progam Totals'!O29*$C$2</f>
        <v>6.480191986430561</v>
      </c>
    </row>
    <row r="30" spans="1:15" ht="15">
      <c r="A30" s="194"/>
      <c r="B30" s="196"/>
      <c r="C30" s="14" t="s">
        <v>10</v>
      </c>
      <c r="D30" s="20">
        <f>'SCE Progam Totals'!D30*$C$2</f>
        <v>-0.05026467623554571</v>
      </c>
      <c r="E30" s="20">
        <f>'SCE Progam Totals'!E30*$C$2</f>
        <v>-0.04794375382084143</v>
      </c>
      <c r="F30" s="20">
        <f>'SCE Progam Totals'!F30*$C$2</f>
        <v>-0.049312152531201234</v>
      </c>
      <c r="G30" s="20">
        <f>'SCE Progam Totals'!G30*$C$2</f>
        <v>-0.05459098538941502</v>
      </c>
      <c r="H30" s="20">
        <f>'SCE Progam Totals'!H30*$C$2</f>
        <v>-0.058790872990791734</v>
      </c>
      <c r="I30" s="20">
        <f>'SCE Progam Totals'!I30*$C$2</f>
        <v>-0.0729398355104355</v>
      </c>
      <c r="J30" s="20">
        <f>'SCE Progam Totals'!J30*$C$2</f>
        <v>-0.08021912464692213</v>
      </c>
      <c r="K30" s="20">
        <f>'SCE Progam Totals'!K30*$C$2</f>
        <v>-0.07982705242561612</v>
      </c>
      <c r="L30" s="20">
        <f>'SCE Progam Totals'!L30*$C$2</f>
        <v>-0.07423142182253473</v>
      </c>
      <c r="M30" s="20">
        <f>'SCE Progam Totals'!M30*$C$2</f>
        <v>-0.05609257773132474</v>
      </c>
      <c r="N30" s="20">
        <f>'SCE Progam Totals'!N30*$C$2</f>
        <v>-0.05441010590162951</v>
      </c>
      <c r="O30" s="20">
        <f>'SCE Progam Totals'!O30*$C$2</f>
        <v>-0.05172694501830602</v>
      </c>
    </row>
    <row r="31" spans="1:15" ht="15">
      <c r="A31" s="194"/>
      <c r="B31" s="196"/>
      <c r="C31" s="82" t="s">
        <v>11</v>
      </c>
      <c r="D31" s="20">
        <f>'SCE Progam Totals'!D31*$C$2</f>
        <v>0.6997244150644356</v>
      </c>
      <c r="E31" s="20">
        <f>'SCE Progam Totals'!E31*$C$2</f>
        <v>0.7221995827589525</v>
      </c>
      <c r="F31" s="20">
        <f>'SCE Progam Totals'!F31*$C$2</f>
        <v>0.6975027708064409</v>
      </c>
      <c r="G31" s="20">
        <f>'SCE Progam Totals'!G31*$C$2</f>
        <v>0.7739879073103276</v>
      </c>
      <c r="H31" s="20">
        <f>'SCE Progam Totals'!H31*$C$2</f>
        <v>0.8208911478070435</v>
      </c>
      <c r="I31" s="20">
        <f>'SCE Progam Totals'!I31*$C$2</f>
        <v>0.8119944207828969</v>
      </c>
      <c r="J31" s="20">
        <f>'SCE Progam Totals'!J31*$C$2</f>
        <v>0.8196193248422524</v>
      </c>
      <c r="K31" s="20">
        <f>'SCE Progam Totals'!K31*$C$2</f>
        <v>0.8273845477192548</v>
      </c>
      <c r="L31" s="20">
        <f>'SCE Progam Totals'!L31*$C$2</f>
        <v>0.8253131571604109</v>
      </c>
      <c r="M31" s="20">
        <f>'SCE Progam Totals'!M31*$C$2</f>
        <v>0.843782989577178</v>
      </c>
      <c r="N31" s="20">
        <f>'SCE Progam Totals'!N31*$C$2</f>
        <v>0.7903662056647818</v>
      </c>
      <c r="O31" s="20">
        <f>'SCE Progam Totals'!O31*$C$2</f>
        <v>0.689768558587747</v>
      </c>
    </row>
    <row r="32" spans="1:15" ht="15.75" thickBot="1">
      <c r="A32" s="195"/>
      <c r="B32" s="197"/>
      <c r="C32" s="24" t="s">
        <v>12</v>
      </c>
      <c r="D32" s="25">
        <f aca="true" t="shared" si="5" ref="D32:O32">SUM(D29:D31)</f>
        <v>7.118233600000001</v>
      </c>
      <c r="E32" s="25">
        <f t="shared" si="5"/>
        <v>7.5631232</v>
      </c>
      <c r="F32" s="25">
        <f t="shared" si="5"/>
        <v>7.229456000000001</v>
      </c>
      <c r="G32" s="25">
        <f t="shared" si="5"/>
        <v>8.1192352</v>
      </c>
      <c r="H32" s="25">
        <f t="shared" si="5"/>
        <v>8.675347200000001</v>
      </c>
      <c r="I32" s="25">
        <f t="shared" si="5"/>
        <v>8.7865696</v>
      </c>
      <c r="J32" s="25">
        <f t="shared" si="5"/>
        <v>9.231459200000003</v>
      </c>
      <c r="K32" s="25">
        <f t="shared" si="5"/>
        <v>9.453904000000003</v>
      </c>
      <c r="L32" s="25">
        <f t="shared" si="5"/>
        <v>9.5651264</v>
      </c>
      <c r="M32" s="25">
        <f t="shared" si="5"/>
        <v>9.120236799999999</v>
      </c>
      <c r="N32" s="25">
        <f t="shared" si="5"/>
        <v>8.4529024</v>
      </c>
      <c r="O32" s="25">
        <f t="shared" si="5"/>
        <v>7.118233600000002</v>
      </c>
    </row>
    <row r="33" spans="1:15" ht="15">
      <c r="A33" s="184" t="s">
        <v>18</v>
      </c>
      <c r="B33" s="187">
        <v>1</v>
      </c>
      <c r="C33" s="6" t="s">
        <v>9</v>
      </c>
      <c r="D33" s="9">
        <f>'SCE Progam Totals'!D33*$C$2</f>
        <v>0</v>
      </c>
      <c r="E33" s="9">
        <f>'SCE Progam Totals'!E33*$C$2</f>
        <v>0</v>
      </c>
      <c r="F33" s="9">
        <f>'SCE Progam Totals'!F33*$C$2</f>
        <v>0</v>
      </c>
      <c r="G33" s="9">
        <f>'SCE Progam Totals'!G33*$C$2</f>
        <v>0</v>
      </c>
      <c r="H33" s="9">
        <f>'SCE Progam Totals'!H33*$C$2</f>
        <v>11.34712344535586</v>
      </c>
      <c r="I33" s="9">
        <f>'SCE Progam Totals'!I33*$C$2</f>
        <v>11.35379580779405</v>
      </c>
      <c r="J33" s="9">
        <f>'SCE Progam Totals'!J33*$C$2</f>
        <v>11.994920417963957</v>
      </c>
      <c r="K33" s="9">
        <f>'SCE Progam Totals'!K33*$C$2</f>
        <v>12.127981489820538</v>
      </c>
      <c r="L33" s="9">
        <f>'SCE Progam Totals'!L33*$C$2</f>
        <v>12.172625249630974</v>
      </c>
      <c r="M33" s="9">
        <f>'SCE Progam Totals'!M33*$C$2</f>
        <v>11.557963134603456</v>
      </c>
      <c r="N33" s="9">
        <f>'SCE Progam Totals'!N33*$C$2</f>
        <v>0</v>
      </c>
      <c r="O33" s="9">
        <f>'SCE Progam Totals'!O33*$C$2</f>
        <v>0</v>
      </c>
    </row>
    <row r="34" spans="1:15" ht="15">
      <c r="A34" s="185"/>
      <c r="B34" s="188"/>
      <c r="C34" s="6" t="s">
        <v>10</v>
      </c>
      <c r="D34" s="9">
        <f>'SCE Progam Totals'!D34*$C$2</f>
        <v>0</v>
      </c>
      <c r="E34" s="9">
        <f>'SCE Progam Totals'!E34*$C$2</f>
        <v>0</v>
      </c>
      <c r="F34" s="9">
        <f>'SCE Progam Totals'!F34*$C$2</f>
        <v>0</v>
      </c>
      <c r="G34" s="9">
        <f>'SCE Progam Totals'!G34*$C$2</f>
        <v>0</v>
      </c>
      <c r="H34" s="9">
        <f>'SCE Progam Totals'!H34*$C$2</f>
        <v>1.778046056244424</v>
      </c>
      <c r="I34" s="9">
        <f>'SCE Progam Totals'!I34*$C$2</f>
        <v>1.8441899555183958</v>
      </c>
      <c r="J34" s="9">
        <f>'SCE Progam Totals'!J34*$C$2</f>
        <v>1.931564886332707</v>
      </c>
      <c r="K34" s="9">
        <f>'SCE Progam Totals'!K34*$C$2</f>
        <v>1.9198341432753891</v>
      </c>
      <c r="L34" s="9">
        <f>'SCE Progam Totals'!L34*$C$2</f>
        <v>1.8882622235086732</v>
      </c>
      <c r="M34" s="9">
        <f>'SCE Progam Totals'!M34*$C$2</f>
        <v>1.7330031114545872</v>
      </c>
      <c r="N34" s="9">
        <f>'SCE Progam Totals'!N34*$C$2</f>
        <v>0</v>
      </c>
      <c r="O34" s="9">
        <f>'SCE Progam Totals'!O34*$C$2</f>
        <v>0</v>
      </c>
    </row>
    <row r="35" spans="1:15" ht="15">
      <c r="A35" s="185"/>
      <c r="B35" s="188"/>
      <c r="C35" s="6" t="s">
        <v>11</v>
      </c>
      <c r="D35" s="9">
        <f>'SCE Progam Totals'!D35*$C$2</f>
        <v>0</v>
      </c>
      <c r="E35" s="9">
        <f>'SCE Progam Totals'!E35*$C$2</f>
        <v>0</v>
      </c>
      <c r="F35" s="9">
        <f>'SCE Progam Totals'!F35*$C$2</f>
        <v>0</v>
      </c>
      <c r="G35" s="9">
        <f>'SCE Progam Totals'!G35*$C$2</f>
        <v>0</v>
      </c>
      <c r="H35" s="9">
        <f>'SCE Progam Totals'!H35*$C$2</f>
        <v>0.8921801457089892</v>
      </c>
      <c r="I35" s="9">
        <f>'SCE Progam Totals'!I35*$C$2</f>
        <v>0.9334230801176407</v>
      </c>
      <c r="J35" s="9">
        <f>'SCE Progam Totals'!J35*$C$2</f>
        <v>0.9829794878815302</v>
      </c>
      <c r="K35" s="9">
        <f>'SCE Progam Totals'!K35*$C$2</f>
        <v>0.9715158781754252</v>
      </c>
      <c r="L35" s="9">
        <f>'SCE Progam Totals'!L35*$C$2</f>
        <v>0.9566887717702884</v>
      </c>
      <c r="M35" s="9">
        <f>'SCE Progam Totals'!M35*$C$2</f>
        <v>0.8346682896646807</v>
      </c>
      <c r="N35" s="9">
        <f>'SCE Progam Totals'!N35*$C$2</f>
        <v>0</v>
      </c>
      <c r="O35" s="9">
        <f>'SCE Progam Totals'!O35*$C$2</f>
        <v>0</v>
      </c>
    </row>
    <row r="36" spans="1:15" ht="15.75" thickBot="1">
      <c r="A36" s="186"/>
      <c r="B36" s="189"/>
      <c r="C36" s="12" t="s">
        <v>12</v>
      </c>
      <c r="D36" s="49">
        <f aca="true" t="shared" si="6" ref="D36:O36">SUM(D33:D35)</f>
        <v>0</v>
      </c>
      <c r="E36" s="49">
        <f t="shared" si="6"/>
        <v>0</v>
      </c>
      <c r="F36" s="49">
        <f t="shared" si="6"/>
        <v>0</v>
      </c>
      <c r="G36" s="49">
        <f t="shared" si="6"/>
        <v>0</v>
      </c>
      <c r="H36" s="49">
        <f t="shared" si="6"/>
        <v>14.017349647309274</v>
      </c>
      <c r="I36" s="49">
        <f t="shared" si="6"/>
        <v>14.131408843430085</v>
      </c>
      <c r="J36" s="49">
        <f t="shared" si="6"/>
        <v>14.909464792178195</v>
      </c>
      <c r="K36" s="49">
        <f t="shared" si="6"/>
        <v>15.019331511271353</v>
      </c>
      <c r="L36" s="49">
        <f t="shared" si="6"/>
        <v>15.017576244909936</v>
      </c>
      <c r="M36" s="49">
        <f t="shared" si="6"/>
        <v>14.125634535722725</v>
      </c>
      <c r="N36" s="49">
        <f t="shared" si="6"/>
        <v>0</v>
      </c>
      <c r="O36" s="49">
        <f t="shared" si="6"/>
        <v>0</v>
      </c>
    </row>
    <row r="37" spans="1:15" ht="15">
      <c r="A37" s="178" t="s">
        <v>19</v>
      </c>
      <c r="B37" s="181">
        <v>1</v>
      </c>
      <c r="C37" s="14" t="s">
        <v>9</v>
      </c>
      <c r="D37" s="20">
        <f>'SCE Progam Totals'!D37*$C$2</f>
        <v>0</v>
      </c>
      <c r="E37" s="20">
        <f>'SCE Progam Totals'!E37*$C$2</f>
        <v>0</v>
      </c>
      <c r="F37" s="20">
        <f>'SCE Progam Totals'!F37*$C$2</f>
        <v>0</v>
      </c>
      <c r="G37" s="20">
        <f>'SCE Progam Totals'!G37*$C$2</f>
        <v>0</v>
      </c>
      <c r="H37" s="20">
        <f>'SCE Progam Totals'!H37*$C$2</f>
        <v>0.5100532194006876</v>
      </c>
      <c r="I37" s="20">
        <f>'SCE Progam Totals'!I37*$C$2</f>
        <v>0.5094650782702673</v>
      </c>
      <c r="J37" s="20">
        <f>'SCE Progam Totals'!J37*$C$2</f>
        <v>0.5036930826379941</v>
      </c>
      <c r="K37" s="20">
        <f>'SCE Progam Totals'!K37*$C$2</f>
        <v>0.5860428432685143</v>
      </c>
      <c r="L37" s="20">
        <f>'SCE Progam Totals'!L37*$C$2</f>
        <v>0.5140666074573914</v>
      </c>
      <c r="M37" s="20">
        <f>'SCE Progam Totals'!M37*$C$2</f>
        <v>0.5195237518192181</v>
      </c>
      <c r="N37" s="20">
        <f>'SCE Progam Totals'!N37*$C$2</f>
        <v>0</v>
      </c>
      <c r="O37" s="20">
        <f>'SCE Progam Totals'!O37*$C$2</f>
        <v>0</v>
      </c>
    </row>
    <row r="38" spans="1:15" ht="15">
      <c r="A38" s="179"/>
      <c r="B38" s="182"/>
      <c r="C38" s="14" t="s">
        <v>10</v>
      </c>
      <c r="D38" s="20">
        <f>'SCE Progam Totals'!D38*$C$2</f>
        <v>0</v>
      </c>
      <c r="E38" s="20">
        <f>'SCE Progam Totals'!E38*$C$2</f>
        <v>0</v>
      </c>
      <c r="F38" s="20">
        <f>'SCE Progam Totals'!F38*$C$2</f>
        <v>0</v>
      </c>
      <c r="G38" s="20">
        <f>'SCE Progam Totals'!G38*$C$2</f>
        <v>0</v>
      </c>
      <c r="H38" s="20">
        <f>'SCE Progam Totals'!H38*$C$2</f>
        <v>0.2103998094002074</v>
      </c>
      <c r="I38" s="20">
        <f>'SCE Progam Totals'!I38*$C$2</f>
        <v>0.20767800547508908</v>
      </c>
      <c r="J38" s="20">
        <f>'SCE Progam Totals'!J38*$C$2</f>
        <v>0.21334249418259052</v>
      </c>
      <c r="K38" s="20">
        <f>'SCE Progam Totals'!K38*$C$2</f>
        <v>0.23602137510587598</v>
      </c>
      <c r="L38" s="20">
        <f>'SCE Progam Totals'!L38*$C$2</f>
        <v>0.20698416540451578</v>
      </c>
      <c r="M38" s="20">
        <f>'SCE Progam Totals'!M38*$C$2</f>
        <v>0.20689750548665845</v>
      </c>
      <c r="N38" s="20">
        <f>'SCE Progam Totals'!N38*$C$2</f>
        <v>0</v>
      </c>
      <c r="O38" s="20">
        <f>'SCE Progam Totals'!O38*$C$2</f>
        <v>0</v>
      </c>
    </row>
    <row r="39" spans="1:15" ht="15">
      <c r="A39" s="179"/>
      <c r="B39" s="182"/>
      <c r="C39" s="14" t="s">
        <v>11</v>
      </c>
      <c r="D39" s="20">
        <f>'SCE Progam Totals'!D39*$C$2</f>
        <v>0</v>
      </c>
      <c r="E39" s="20">
        <f>'SCE Progam Totals'!E39*$C$2</f>
        <v>0</v>
      </c>
      <c r="F39" s="20">
        <f>'SCE Progam Totals'!F39*$C$2</f>
        <v>0</v>
      </c>
      <c r="G39" s="20">
        <f>'SCE Progam Totals'!G39*$C$2</f>
        <v>0</v>
      </c>
      <c r="H39" s="20">
        <f>'SCE Progam Totals'!H39*$C$2</f>
        <v>0.04996097454524692</v>
      </c>
      <c r="I39" s="20">
        <f>'SCE Progam Totals'!I39*$C$2</f>
        <v>0.053506078345980465</v>
      </c>
      <c r="J39" s="20">
        <f>'SCE Progam Totals'!J39*$C$2</f>
        <v>0.053124363096932005</v>
      </c>
      <c r="K39" s="20">
        <f>'SCE Progam Totals'!K39*$C$2</f>
        <v>0.058792128963320534</v>
      </c>
      <c r="L39" s="20">
        <f>'SCE Progam Totals'!L39*$C$2</f>
        <v>0.04965835038622528</v>
      </c>
      <c r="M39" s="20">
        <f>'SCE Progam Totals'!M39*$C$2</f>
        <v>0.04429533109257877</v>
      </c>
      <c r="N39" s="20">
        <f>'SCE Progam Totals'!N39*$C$2</f>
        <v>0</v>
      </c>
      <c r="O39" s="20">
        <f>'SCE Progam Totals'!O39*$C$2</f>
        <v>0</v>
      </c>
    </row>
    <row r="40" spans="1:15" ht="15.75" thickBot="1">
      <c r="A40" s="180"/>
      <c r="B40" s="183"/>
      <c r="C40" s="24" t="s">
        <v>12</v>
      </c>
      <c r="D40" s="25">
        <f aca="true" t="shared" si="7" ref="D40:O40">SUM(D37:D39)</f>
        <v>0</v>
      </c>
      <c r="E40" s="25">
        <f t="shared" si="7"/>
        <v>0</v>
      </c>
      <c r="F40" s="25">
        <f t="shared" si="7"/>
        <v>0</v>
      </c>
      <c r="G40" s="25">
        <f t="shared" si="7"/>
        <v>0</v>
      </c>
      <c r="H40" s="25">
        <f t="shared" si="7"/>
        <v>0.770414003346142</v>
      </c>
      <c r="I40" s="25">
        <f t="shared" si="7"/>
        <v>0.7706491620913368</v>
      </c>
      <c r="J40" s="25">
        <f t="shared" si="7"/>
        <v>0.7701599399175166</v>
      </c>
      <c r="K40" s="25">
        <f t="shared" si="7"/>
        <v>0.8808563473377108</v>
      </c>
      <c r="L40" s="25">
        <f t="shared" si="7"/>
        <v>0.7707091232481325</v>
      </c>
      <c r="M40" s="25">
        <f t="shared" si="7"/>
        <v>0.7707165883984552</v>
      </c>
      <c r="N40" s="25">
        <f t="shared" si="7"/>
        <v>0</v>
      </c>
      <c r="O40" s="25">
        <f t="shared" si="7"/>
        <v>0</v>
      </c>
    </row>
    <row r="41" spans="1:15" ht="15">
      <c r="A41" s="184" t="s">
        <v>20</v>
      </c>
      <c r="B41" s="187">
        <v>0</v>
      </c>
      <c r="C41" s="6" t="s">
        <v>9</v>
      </c>
      <c r="D41" s="9">
        <f>'SCE Progam Totals'!D41*$C$2</f>
        <v>57.33321979589319</v>
      </c>
      <c r="E41" s="9">
        <f>'SCE Progam Totals'!E41*$C$2</f>
        <v>58.54590080783267</v>
      </c>
      <c r="F41" s="9">
        <f>'SCE Progam Totals'!F41*$C$2</f>
        <v>58.53115450337838</v>
      </c>
      <c r="G41" s="9">
        <f>'SCE Progam Totals'!G41*$C$2</f>
        <v>66.24083421460715</v>
      </c>
      <c r="H41" s="9">
        <f>'SCE Progam Totals'!H41*$C$2</f>
        <v>69.33102652812923</v>
      </c>
      <c r="I41" s="9">
        <f>'SCE Progam Totals'!I41*$C$2</f>
        <v>45.569959103049236</v>
      </c>
      <c r="J41" s="9">
        <f>'SCE Progam Totals'!J41*$C$2</f>
        <v>47.133780014649965</v>
      </c>
      <c r="K41" s="9">
        <f>'SCE Progam Totals'!K41*$C$2</f>
        <v>48.13871144090433</v>
      </c>
      <c r="L41" s="9">
        <f>'SCE Progam Totals'!L41*$C$2</f>
        <v>48.4584276648882</v>
      </c>
      <c r="M41" s="9">
        <f>'SCE Progam Totals'!M41*$C$2</f>
        <v>57.355137235931345</v>
      </c>
      <c r="N41" s="9">
        <f>'SCE Progam Totals'!N41*$C$2</f>
        <v>67.45099383641431</v>
      </c>
      <c r="O41" s="9">
        <f>'SCE Progam Totals'!O41*$C$2</f>
        <v>57.34746036557666</v>
      </c>
    </row>
    <row r="42" spans="1:15" ht="15">
      <c r="A42" s="185"/>
      <c r="B42" s="188"/>
      <c r="C42" s="6" t="s">
        <v>10</v>
      </c>
      <c r="D42" s="9">
        <f>'SCE Progam Totals'!D42*$C$2</f>
        <v>12.484999300624114</v>
      </c>
      <c r="E42" s="9">
        <f>'SCE Progam Totals'!E42*$C$2</f>
        <v>13.915712278557502</v>
      </c>
      <c r="F42" s="9">
        <f>'SCE Progam Totals'!F42*$C$2</f>
        <v>14.70488531214188</v>
      </c>
      <c r="G42" s="9">
        <f>'SCE Progam Totals'!G42*$C$2</f>
        <v>17.464096887385363</v>
      </c>
      <c r="H42" s="9">
        <f>'SCE Progam Totals'!H42*$C$2</f>
        <v>16.769462975776417</v>
      </c>
      <c r="I42" s="9">
        <f>'SCE Progam Totals'!I42*$C$2</f>
        <v>10.869341789627393</v>
      </c>
      <c r="J42" s="9">
        <f>'SCE Progam Totals'!J42*$C$2</f>
        <v>10.108576654359972</v>
      </c>
      <c r="K42" s="9">
        <f>'SCE Progam Totals'!K42*$C$2</f>
        <v>9.751571178145264</v>
      </c>
      <c r="L42" s="9">
        <f>'SCE Progam Totals'!L42*$C$2</f>
        <v>9.650601221311529</v>
      </c>
      <c r="M42" s="9">
        <f>'SCE Progam Totals'!M42*$C$2</f>
        <v>11.94794026102271</v>
      </c>
      <c r="N42" s="9">
        <f>'SCE Progam Totals'!N42*$C$2</f>
        <v>14.714743208184967</v>
      </c>
      <c r="O42" s="9">
        <f>'SCE Progam Totals'!O42*$C$2</f>
        <v>12.703205383476822</v>
      </c>
    </row>
    <row r="43" spans="1:15" ht="15">
      <c r="A43" s="185"/>
      <c r="B43" s="188"/>
      <c r="C43" s="6" t="s">
        <v>11</v>
      </c>
      <c r="D43" s="9">
        <f>'SCE Progam Totals'!D43*$C$2</f>
        <v>3.5885649034826863</v>
      </c>
      <c r="E43" s="9">
        <f>'SCE Progam Totals'!E43*$C$2</f>
        <v>3.8369533136098197</v>
      </c>
      <c r="F43" s="9">
        <f>'SCE Progam Totals'!F43*$C$2</f>
        <v>3.952305784479751</v>
      </c>
      <c r="G43" s="9">
        <f>'SCE Progam Totals'!G43*$C$2</f>
        <v>4.716876898007487</v>
      </c>
      <c r="H43" s="9">
        <f>'SCE Progam Totals'!H43*$C$2</f>
        <v>4.656988896094339</v>
      </c>
      <c r="I43" s="9">
        <f>'SCE Progam Totals'!I43*$C$2</f>
        <v>3.1759055073233835</v>
      </c>
      <c r="J43" s="9">
        <f>'SCE Progam Totals'!J43*$C$2</f>
        <v>3.040184130990076</v>
      </c>
      <c r="K43" s="9">
        <f>'SCE Progam Totals'!K43*$C$2</f>
        <v>2.9483701809504126</v>
      </c>
      <c r="L43" s="9">
        <f>'SCE Progam Totals'!L43*$C$2</f>
        <v>2.8408463138002737</v>
      </c>
      <c r="M43" s="9">
        <f>'SCE Progam Totals'!M43*$C$2</f>
        <v>3.3251497030459425</v>
      </c>
      <c r="N43" s="9">
        <f>'SCE Progam Totals'!N43*$C$2</f>
        <v>4.142845355400735</v>
      </c>
      <c r="O43" s="9">
        <f>'SCE Progam Totals'!O43*$C$2</f>
        <v>3.578563050946516</v>
      </c>
    </row>
    <row r="44" spans="1:15" ht="15.75" thickBot="1">
      <c r="A44" s="186"/>
      <c r="B44" s="189"/>
      <c r="C44" s="63" t="s">
        <v>12</v>
      </c>
      <c r="D44" s="49">
        <f aca="true" t="shared" si="8" ref="D44:O44">SUM(D41:D43)</f>
        <v>73.406784</v>
      </c>
      <c r="E44" s="49">
        <f t="shared" si="8"/>
        <v>76.2985664</v>
      </c>
      <c r="F44" s="49">
        <f t="shared" si="8"/>
        <v>77.1883456</v>
      </c>
      <c r="G44" s="49">
        <f t="shared" si="8"/>
        <v>88.421808</v>
      </c>
      <c r="H44" s="49">
        <f t="shared" si="8"/>
        <v>90.75747839999998</v>
      </c>
      <c r="I44" s="49">
        <f t="shared" si="8"/>
        <v>59.61520640000001</v>
      </c>
      <c r="J44" s="49">
        <f t="shared" si="8"/>
        <v>60.282540800000014</v>
      </c>
      <c r="K44" s="49">
        <f t="shared" si="8"/>
        <v>60.838652800000006</v>
      </c>
      <c r="L44" s="49">
        <f t="shared" si="8"/>
        <v>60.949875199999994</v>
      </c>
      <c r="M44" s="49">
        <f t="shared" si="8"/>
        <v>72.6282272</v>
      </c>
      <c r="N44" s="49">
        <f t="shared" si="8"/>
        <v>86.30858240000002</v>
      </c>
      <c r="O44" s="49">
        <f t="shared" si="8"/>
        <v>73.62922879999999</v>
      </c>
    </row>
    <row r="45" spans="1:15" ht="15.75" thickBot="1">
      <c r="A45" s="83"/>
      <c r="B45" s="84"/>
      <c r="C45" s="85"/>
      <c r="D45" s="86"/>
      <c r="E45" s="86"/>
      <c r="F45" s="86"/>
      <c r="G45" s="86"/>
      <c r="H45" s="86"/>
      <c r="I45" s="86"/>
      <c r="J45" s="86"/>
      <c r="K45" s="86"/>
      <c r="L45" s="86"/>
      <c r="M45" s="86"/>
      <c r="N45" s="86"/>
      <c r="O45" s="86"/>
    </row>
    <row r="46" spans="1:15" ht="15" customHeight="1" thickBot="1">
      <c r="A46" s="190" t="s">
        <v>21</v>
      </c>
      <c r="B46" s="191"/>
      <c r="C46" s="87" t="s">
        <v>9</v>
      </c>
      <c r="D46" s="88">
        <f>SUMIF($C$9:$O$40,$C46,D$9:D$40)</f>
        <v>461.69502486885733</v>
      </c>
      <c r="E46" s="88">
        <f aca="true" t="shared" si="9" ref="E46:O46">SUMIF($C$9:$O$40,$C46,E$9:E$40)</f>
        <v>476.8172310643853</v>
      </c>
      <c r="F46" s="88">
        <f t="shared" si="9"/>
        <v>459.32614547691384</v>
      </c>
      <c r="G46" s="88">
        <f t="shared" si="9"/>
        <v>495.9550485974904</v>
      </c>
      <c r="H46" s="88">
        <f t="shared" si="9"/>
        <v>590.3280276650897</v>
      </c>
      <c r="I46" s="88">
        <f t="shared" si="9"/>
        <v>1062.3476593036396</v>
      </c>
      <c r="J46" s="88">
        <f t="shared" si="9"/>
        <v>1189.8540193271115</v>
      </c>
      <c r="K46" s="88">
        <f t="shared" si="9"/>
        <v>1142.4619975363419</v>
      </c>
      <c r="L46" s="88">
        <f t="shared" si="9"/>
        <v>1181.9809777411638</v>
      </c>
      <c r="M46" s="88">
        <f t="shared" si="9"/>
        <v>610.4318008288722</v>
      </c>
      <c r="N46" s="88">
        <f t="shared" si="9"/>
        <v>453.2741067039579</v>
      </c>
      <c r="O46" s="88">
        <f t="shared" si="9"/>
        <v>426.04553040877096</v>
      </c>
    </row>
    <row r="47" spans="1:15" ht="15.75" thickBot="1">
      <c r="A47" s="191"/>
      <c r="B47" s="191"/>
      <c r="C47" s="89" t="s">
        <v>10</v>
      </c>
      <c r="D47" s="88">
        <f aca="true" t="shared" si="10" ref="D47:O49">SUMIF($C$9:$O$40,$C47,D$9:D$40)</f>
        <v>111.48837660899363</v>
      </c>
      <c r="E47" s="88">
        <f t="shared" si="10"/>
        <v>105.67772599593437</v>
      </c>
      <c r="F47" s="88">
        <f t="shared" si="10"/>
        <v>114.01834909210733</v>
      </c>
      <c r="G47" s="88">
        <f t="shared" si="10"/>
        <v>123.80873320880131</v>
      </c>
      <c r="H47" s="88">
        <f t="shared" si="10"/>
        <v>157.71264901978827</v>
      </c>
      <c r="I47" s="88">
        <f t="shared" si="10"/>
        <v>217.30670686129557</v>
      </c>
      <c r="J47" s="88">
        <f t="shared" si="10"/>
        <v>235.0864594895346</v>
      </c>
      <c r="K47" s="88">
        <f t="shared" si="10"/>
        <v>232.75472103294555</v>
      </c>
      <c r="L47" s="88">
        <f t="shared" si="10"/>
        <v>229.49562223805117</v>
      </c>
      <c r="M47" s="88">
        <f t="shared" si="10"/>
        <v>154.627319344857</v>
      </c>
      <c r="N47" s="88">
        <f t="shared" si="10"/>
        <v>114.53246649318992</v>
      </c>
      <c r="O47" s="88">
        <f t="shared" si="10"/>
        <v>107.02333896630057</v>
      </c>
    </row>
    <row r="48" spans="1:15" ht="15.75" thickBot="1">
      <c r="A48" s="191"/>
      <c r="B48" s="191"/>
      <c r="C48" s="90" t="s">
        <v>11</v>
      </c>
      <c r="D48" s="88">
        <f t="shared" si="10"/>
        <v>81.95548242185592</v>
      </c>
      <c r="E48" s="88">
        <f t="shared" si="10"/>
        <v>86.15180079886443</v>
      </c>
      <c r="F48" s="88">
        <f t="shared" si="10"/>
        <v>81.53856243175699</v>
      </c>
      <c r="G48" s="88">
        <f t="shared" si="10"/>
        <v>91.11690991730961</v>
      </c>
      <c r="H48" s="88">
        <f t="shared" si="10"/>
        <v>102.50738524816789</v>
      </c>
      <c r="I48" s="88">
        <f t="shared" si="10"/>
        <v>152.08883200340475</v>
      </c>
      <c r="J48" s="88">
        <f t="shared" si="10"/>
        <v>165.30019792513068</v>
      </c>
      <c r="K48" s="88">
        <f t="shared" si="10"/>
        <v>162.46751663065248</v>
      </c>
      <c r="L48" s="88">
        <f t="shared" si="10"/>
        <v>169.3452021928381</v>
      </c>
      <c r="M48" s="88">
        <f t="shared" si="10"/>
        <v>105.79076256832103</v>
      </c>
      <c r="N48" s="88">
        <f t="shared" si="10"/>
        <v>84.99118015935417</v>
      </c>
      <c r="O48" s="88">
        <f t="shared" si="10"/>
        <v>82.29965054616541</v>
      </c>
    </row>
    <row r="49" spans="1:15" ht="13.5" customHeight="1" thickBot="1">
      <c r="A49" s="191"/>
      <c r="B49" s="191"/>
      <c r="C49" s="91" t="s">
        <v>12</v>
      </c>
      <c r="D49" s="88">
        <f t="shared" si="10"/>
        <v>655.138883899707</v>
      </c>
      <c r="E49" s="88">
        <f t="shared" si="10"/>
        <v>668.6467578591839</v>
      </c>
      <c r="F49" s="88">
        <f t="shared" si="10"/>
        <v>654.8830570007783</v>
      </c>
      <c r="G49" s="88">
        <f t="shared" si="10"/>
        <v>710.8806917236013</v>
      </c>
      <c r="H49" s="88">
        <f t="shared" si="10"/>
        <v>850.548061933046</v>
      </c>
      <c r="I49" s="88">
        <f t="shared" si="10"/>
        <v>1431.74319816834</v>
      </c>
      <c r="J49" s="88">
        <f t="shared" si="10"/>
        <v>1590.2406767417767</v>
      </c>
      <c r="K49" s="88">
        <f>SUMIF($C$9:$O$40,$C49,K$9:K$40)</f>
        <v>1537.6842351999394</v>
      </c>
      <c r="L49" s="88">
        <f>SUMIF($C$9:$O$40,$C49,L$9:L$40)</f>
        <v>1580.8218021720527</v>
      </c>
      <c r="M49" s="88">
        <f>SUMIF($C$9:$O$40,$C49,M$9:M$40)</f>
        <v>870.8498827420503</v>
      </c>
      <c r="N49" s="88">
        <f>SUMIF($C$9:$O$40,$C49,N$9:N$40)</f>
        <v>652.797753356502</v>
      </c>
      <c r="O49" s="88">
        <f>SUMIF($C$9:$O$40,$C49,O$9:O$40)</f>
        <v>615.368519921237</v>
      </c>
    </row>
    <row r="50" spans="1:15" ht="12.75" customHeight="1" thickBot="1">
      <c r="A50" s="173" t="s">
        <v>22</v>
      </c>
      <c r="B50" s="174"/>
      <c r="C50" s="92" t="s">
        <v>9</v>
      </c>
      <c r="D50" s="88">
        <f>SUMIF($C$41:$O$44,$C50,D$41:D$44)</f>
        <v>57.33321979589319</v>
      </c>
      <c r="E50" s="88">
        <f>SUMIF($C$41:$O$44,$C50,E$41:E$44)</f>
        <v>58.54590080783267</v>
      </c>
      <c r="F50" s="88">
        <f aca="true" t="shared" si="11" ref="F50:O50">SUMIF($C$41:$O$44,$C50,F$41:F$44)</f>
        <v>58.53115450337838</v>
      </c>
      <c r="G50" s="88">
        <f t="shared" si="11"/>
        <v>66.24083421460715</v>
      </c>
      <c r="H50" s="88">
        <f t="shared" si="11"/>
        <v>69.33102652812923</v>
      </c>
      <c r="I50" s="88">
        <f t="shared" si="11"/>
        <v>45.569959103049236</v>
      </c>
      <c r="J50" s="88">
        <f t="shared" si="11"/>
        <v>47.133780014649965</v>
      </c>
      <c r="K50" s="88">
        <f t="shared" si="11"/>
        <v>48.13871144090433</v>
      </c>
      <c r="L50" s="88">
        <f t="shared" si="11"/>
        <v>48.4584276648882</v>
      </c>
      <c r="M50" s="88">
        <f t="shared" si="11"/>
        <v>57.355137235931345</v>
      </c>
      <c r="N50" s="88">
        <f t="shared" si="11"/>
        <v>67.45099383641431</v>
      </c>
      <c r="O50" s="88">
        <f t="shared" si="11"/>
        <v>57.34746036557666</v>
      </c>
    </row>
    <row r="51" spans="1:15" ht="12.75" customHeight="1" thickBot="1">
      <c r="A51" s="174"/>
      <c r="B51" s="174"/>
      <c r="C51" s="89" t="s">
        <v>10</v>
      </c>
      <c r="D51" s="88">
        <f>SUMIF($C$41:$O$44,$C51,D$41:D$44)</f>
        <v>12.484999300624114</v>
      </c>
      <c r="E51" s="88">
        <f aca="true" t="shared" si="12" ref="D51:O53">SUMIF($C$41:$O$44,$C51,E$41:E$44)</f>
        <v>13.915712278557502</v>
      </c>
      <c r="F51" s="88">
        <f t="shared" si="12"/>
        <v>14.70488531214188</v>
      </c>
      <c r="G51" s="88">
        <f t="shared" si="12"/>
        <v>17.464096887385363</v>
      </c>
      <c r="H51" s="88">
        <f t="shared" si="12"/>
        <v>16.769462975776417</v>
      </c>
      <c r="I51" s="88">
        <f t="shared" si="12"/>
        <v>10.869341789627393</v>
      </c>
      <c r="J51" s="88">
        <f t="shared" si="12"/>
        <v>10.108576654359972</v>
      </c>
      <c r="K51" s="88">
        <f t="shared" si="12"/>
        <v>9.751571178145264</v>
      </c>
      <c r="L51" s="88">
        <f t="shared" si="12"/>
        <v>9.650601221311529</v>
      </c>
      <c r="M51" s="88">
        <f t="shared" si="12"/>
        <v>11.94794026102271</v>
      </c>
      <c r="N51" s="88">
        <f t="shared" si="12"/>
        <v>14.714743208184967</v>
      </c>
      <c r="O51" s="88">
        <f t="shared" si="12"/>
        <v>12.703205383476822</v>
      </c>
    </row>
    <row r="52" spans="1:15" ht="13.5" customHeight="1" thickBot="1">
      <c r="A52" s="174"/>
      <c r="B52" s="174"/>
      <c r="C52" s="89" t="s">
        <v>11</v>
      </c>
      <c r="D52" s="88">
        <f t="shared" si="12"/>
        <v>3.5885649034826863</v>
      </c>
      <c r="E52" s="88">
        <f t="shared" si="12"/>
        <v>3.8369533136098197</v>
      </c>
      <c r="F52" s="88">
        <f t="shared" si="12"/>
        <v>3.952305784479751</v>
      </c>
      <c r="G52" s="88">
        <f t="shared" si="12"/>
        <v>4.716876898007487</v>
      </c>
      <c r="H52" s="88">
        <f t="shared" si="12"/>
        <v>4.656988896094339</v>
      </c>
      <c r="I52" s="88">
        <f t="shared" si="12"/>
        <v>3.1759055073233835</v>
      </c>
      <c r="J52" s="88">
        <f t="shared" si="12"/>
        <v>3.040184130990076</v>
      </c>
      <c r="K52" s="88">
        <f t="shared" si="12"/>
        <v>2.9483701809504126</v>
      </c>
      <c r="L52" s="88">
        <f t="shared" si="12"/>
        <v>2.8408463138002737</v>
      </c>
      <c r="M52" s="88">
        <f t="shared" si="12"/>
        <v>3.3251497030459425</v>
      </c>
      <c r="N52" s="88">
        <f t="shared" si="12"/>
        <v>4.142845355400735</v>
      </c>
      <c r="O52" s="88">
        <f t="shared" si="12"/>
        <v>3.578563050946516</v>
      </c>
    </row>
    <row r="53" spans="1:15" ht="13.5" customHeight="1" thickBot="1">
      <c r="A53" s="174"/>
      <c r="B53" s="174"/>
      <c r="C53" s="91" t="s">
        <v>12</v>
      </c>
      <c r="D53" s="88">
        <f t="shared" si="12"/>
        <v>73.406784</v>
      </c>
      <c r="E53" s="88">
        <f t="shared" si="12"/>
        <v>76.2985664</v>
      </c>
      <c r="F53" s="88">
        <f t="shared" si="12"/>
        <v>77.1883456</v>
      </c>
      <c r="G53" s="88">
        <f t="shared" si="12"/>
        <v>88.421808</v>
      </c>
      <c r="H53" s="88">
        <f t="shared" si="12"/>
        <v>90.75747839999998</v>
      </c>
      <c r="I53" s="88">
        <f t="shared" si="12"/>
        <v>59.61520640000001</v>
      </c>
      <c r="J53" s="88">
        <f t="shared" si="12"/>
        <v>60.282540800000014</v>
      </c>
      <c r="K53" s="88">
        <f t="shared" si="12"/>
        <v>60.838652800000006</v>
      </c>
      <c r="L53" s="88">
        <f t="shared" si="12"/>
        <v>60.949875199999994</v>
      </c>
      <c r="M53" s="88">
        <f t="shared" si="12"/>
        <v>72.6282272</v>
      </c>
      <c r="N53" s="88">
        <f t="shared" si="12"/>
        <v>86.30858240000002</v>
      </c>
      <c r="O53" s="88">
        <f t="shared" si="12"/>
        <v>73.62922879999999</v>
      </c>
    </row>
    <row r="54" spans="1:15" ht="12.75" customHeight="1" thickBot="1">
      <c r="A54" s="173" t="s">
        <v>23</v>
      </c>
      <c r="B54" s="174"/>
      <c r="C54" s="92" t="s">
        <v>9</v>
      </c>
      <c r="D54" s="88">
        <f>D46+D50</f>
        <v>519.0282446647506</v>
      </c>
      <c r="E54" s="88">
        <f aca="true" t="shared" si="13" ref="E54:O57">E46+E50</f>
        <v>535.363131872218</v>
      </c>
      <c r="F54" s="88">
        <f t="shared" si="13"/>
        <v>517.8572999802922</v>
      </c>
      <c r="G54" s="88">
        <f t="shared" si="13"/>
        <v>562.1958828120976</v>
      </c>
      <c r="H54" s="88">
        <f t="shared" si="13"/>
        <v>659.6590541932189</v>
      </c>
      <c r="I54" s="88">
        <f t="shared" si="13"/>
        <v>1107.917618406689</v>
      </c>
      <c r="J54" s="88">
        <f t="shared" si="13"/>
        <v>1236.9877993417615</v>
      </c>
      <c r="K54" s="88">
        <f t="shared" si="13"/>
        <v>1190.600708977246</v>
      </c>
      <c r="L54" s="88">
        <f t="shared" si="13"/>
        <v>1230.439405406052</v>
      </c>
      <c r="M54" s="88">
        <f t="shared" si="13"/>
        <v>667.7869380648035</v>
      </c>
      <c r="N54" s="88">
        <f t="shared" si="13"/>
        <v>520.7251005403722</v>
      </c>
      <c r="O54" s="88">
        <f t="shared" si="13"/>
        <v>483.3929907743476</v>
      </c>
    </row>
    <row r="55" spans="1:15" ht="12.75" customHeight="1" thickBot="1">
      <c r="A55" s="174"/>
      <c r="B55" s="174"/>
      <c r="C55" s="89" t="s">
        <v>10</v>
      </c>
      <c r="D55" s="88">
        <f>D47+D51</f>
        <v>123.97337590961774</v>
      </c>
      <c r="E55" s="88">
        <f t="shared" si="13"/>
        <v>119.59343827449187</v>
      </c>
      <c r="F55" s="88">
        <f t="shared" si="13"/>
        <v>128.7232344042492</v>
      </c>
      <c r="G55" s="88">
        <f t="shared" si="13"/>
        <v>141.27283009618668</v>
      </c>
      <c r="H55" s="88">
        <f t="shared" si="13"/>
        <v>174.48211199556468</v>
      </c>
      <c r="I55" s="88">
        <f t="shared" si="13"/>
        <v>228.17604865092295</v>
      </c>
      <c r="J55" s="88">
        <f t="shared" si="13"/>
        <v>245.19503614389458</v>
      </c>
      <c r="K55" s="88">
        <f t="shared" si="13"/>
        <v>242.50629221109082</v>
      </c>
      <c r="L55" s="88">
        <f t="shared" si="13"/>
        <v>239.1462234593627</v>
      </c>
      <c r="M55" s="88">
        <f t="shared" si="13"/>
        <v>166.57525960587972</v>
      </c>
      <c r="N55" s="88">
        <f t="shared" si="13"/>
        <v>129.24720970137489</v>
      </c>
      <c r="O55" s="88">
        <f t="shared" si="13"/>
        <v>119.7265443497774</v>
      </c>
    </row>
    <row r="56" spans="1:15" ht="12.75" customHeight="1" thickBot="1">
      <c r="A56" s="174"/>
      <c r="B56" s="174"/>
      <c r="C56" s="89" t="s">
        <v>11</v>
      </c>
      <c r="D56" s="88">
        <f>D48+D52</f>
        <v>85.54404732533861</v>
      </c>
      <c r="E56" s="88">
        <f t="shared" si="13"/>
        <v>89.98875411247425</v>
      </c>
      <c r="F56" s="88">
        <f t="shared" si="13"/>
        <v>85.49086821623673</v>
      </c>
      <c r="G56" s="88">
        <f t="shared" si="13"/>
        <v>95.8337868153171</v>
      </c>
      <c r="H56" s="88">
        <f t="shared" si="13"/>
        <v>107.16437414426223</v>
      </c>
      <c r="I56" s="88">
        <f t="shared" si="13"/>
        <v>155.26473751072814</v>
      </c>
      <c r="J56" s="88">
        <f t="shared" si="13"/>
        <v>168.34038205612075</v>
      </c>
      <c r="K56" s="88">
        <f t="shared" si="13"/>
        <v>165.4158868116029</v>
      </c>
      <c r="L56" s="88">
        <f t="shared" si="13"/>
        <v>172.18604850663837</v>
      </c>
      <c r="M56" s="88">
        <f t="shared" si="13"/>
        <v>109.11591227136697</v>
      </c>
      <c r="N56" s="88">
        <f t="shared" si="13"/>
        <v>89.13402551475491</v>
      </c>
      <c r="O56" s="88">
        <f t="shared" si="13"/>
        <v>85.87821359711192</v>
      </c>
    </row>
    <row r="57" spans="1:15" ht="13.5" customHeight="1" thickBot="1">
      <c r="A57" s="175"/>
      <c r="B57" s="174"/>
      <c r="C57" s="91" t="s">
        <v>12</v>
      </c>
      <c r="D57" s="88">
        <f>D49+D53</f>
        <v>728.545667899707</v>
      </c>
      <c r="E57" s="88">
        <f t="shared" si="13"/>
        <v>744.945324259184</v>
      </c>
      <c r="F57" s="88">
        <f t="shared" si="13"/>
        <v>732.0714026007784</v>
      </c>
      <c r="G57" s="88">
        <f t="shared" si="13"/>
        <v>799.3024997236014</v>
      </c>
      <c r="H57" s="88">
        <f t="shared" si="13"/>
        <v>941.305540333046</v>
      </c>
      <c r="I57" s="88">
        <f t="shared" si="13"/>
        <v>1491.3584045683401</v>
      </c>
      <c r="J57" s="88">
        <f t="shared" si="13"/>
        <v>1650.5232175417768</v>
      </c>
      <c r="K57" s="88">
        <f>K49+K53</f>
        <v>1598.5228879999395</v>
      </c>
      <c r="L57" s="88">
        <f t="shared" si="13"/>
        <v>1641.7716773720526</v>
      </c>
      <c r="M57" s="88">
        <f t="shared" si="13"/>
        <v>943.4781099420503</v>
      </c>
      <c r="N57" s="88">
        <f t="shared" si="13"/>
        <v>739.106335756502</v>
      </c>
      <c r="O57" s="88">
        <f t="shared" si="13"/>
        <v>688.9977487212369</v>
      </c>
    </row>
    <row r="58" spans="1:15" ht="15">
      <c r="A58" s="74" t="s">
        <v>24</v>
      </c>
      <c r="B58" s="57"/>
      <c r="D58" s="58"/>
      <c r="E58" s="58"/>
      <c r="F58" s="58"/>
      <c r="G58" s="58"/>
      <c r="H58" s="58"/>
      <c r="I58" s="58"/>
      <c r="J58" s="58"/>
      <c r="K58" s="58"/>
      <c r="L58" s="58"/>
      <c r="M58" s="58"/>
      <c r="N58" s="58"/>
      <c r="O58" s="58"/>
    </row>
    <row r="59" spans="1:15" s="59" customFormat="1" ht="12.75">
      <c r="A59" s="75" t="s">
        <v>38</v>
      </c>
      <c r="C59" s="60"/>
      <c r="D59" s="61"/>
      <c r="E59" s="61"/>
      <c r="F59" s="61"/>
      <c r="G59" s="61"/>
      <c r="H59" s="61"/>
      <c r="I59" s="61"/>
      <c r="J59" s="61"/>
      <c r="K59" s="61"/>
      <c r="L59" s="61"/>
      <c r="M59" s="61"/>
      <c r="N59" s="61"/>
      <c r="O59" s="62"/>
    </row>
    <row r="60" ht="12.75">
      <c r="B60" s="57"/>
    </row>
    <row r="61" ht="12.75">
      <c r="B61" s="57"/>
    </row>
    <row r="62" ht="12.75">
      <c r="B62" s="57"/>
    </row>
    <row r="63" ht="12.75">
      <c r="B63" s="57"/>
    </row>
    <row r="64" ht="15">
      <c r="B64" s="56"/>
    </row>
    <row r="65" ht="15">
      <c r="B65" s="56"/>
    </row>
    <row r="66" ht="15">
      <c r="B66"/>
    </row>
  </sheetData>
  <sheetProtection/>
  <mergeCells count="27">
    <mergeCell ref="C3:O3"/>
    <mergeCell ref="C4:O4"/>
    <mergeCell ref="C5:O5"/>
    <mergeCell ref="D6:O6"/>
    <mergeCell ref="D7:O7"/>
    <mergeCell ref="A9:A12"/>
    <mergeCell ref="B9:B12"/>
    <mergeCell ref="A29:A32"/>
    <mergeCell ref="B29:B32"/>
    <mergeCell ref="A33:A36"/>
    <mergeCell ref="B33:B36"/>
    <mergeCell ref="A13:A16"/>
    <mergeCell ref="B13:B16"/>
    <mergeCell ref="A17:A20"/>
    <mergeCell ref="B17:B20"/>
    <mergeCell ref="A21:A24"/>
    <mergeCell ref="B21:B24"/>
    <mergeCell ref="A54:B57"/>
    <mergeCell ref="B1:O1"/>
    <mergeCell ref="A37:A40"/>
    <mergeCell ref="B37:B40"/>
    <mergeCell ref="A41:A44"/>
    <mergeCell ref="B41:B44"/>
    <mergeCell ref="A46:B49"/>
    <mergeCell ref="A50:B53"/>
    <mergeCell ref="A25:A28"/>
    <mergeCell ref="B25:B2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O39"/>
  <sheetViews>
    <sheetView zoomScalePageLayoutView="0" workbookViewId="0" topLeftCell="A1">
      <selection activeCell="B2" sqref="B2"/>
    </sheetView>
  </sheetViews>
  <sheetFormatPr defaultColWidth="9.140625" defaultRowHeight="15"/>
  <cols>
    <col min="1" max="1" width="22.8515625" style="0" customWidth="1"/>
    <col min="2" max="2" width="15.28125" style="0" customWidth="1"/>
  </cols>
  <sheetData>
    <row r="1" spans="1:15" ht="15">
      <c r="A1" s="95"/>
      <c r="B1" s="176" t="s">
        <v>79</v>
      </c>
      <c r="C1" s="177"/>
      <c r="D1" s="177"/>
      <c r="E1" s="177"/>
      <c r="F1" s="177"/>
      <c r="G1" s="177"/>
      <c r="H1" s="177"/>
      <c r="I1" s="177"/>
      <c r="J1" s="177"/>
      <c r="K1" s="177"/>
      <c r="L1" s="177"/>
      <c r="M1" s="177"/>
      <c r="N1" s="177"/>
      <c r="O1" s="177"/>
    </row>
    <row r="2" spans="1:15" ht="15">
      <c r="A2" s="95"/>
      <c r="B2" s="95"/>
      <c r="C2" s="1">
        <v>1.066405</v>
      </c>
      <c r="D2" s="1"/>
      <c r="E2" s="1"/>
      <c r="F2" s="1"/>
      <c r="G2" s="1"/>
      <c r="H2" s="1"/>
      <c r="I2" s="1"/>
      <c r="J2" s="1"/>
      <c r="K2" s="1"/>
      <c r="L2" s="1"/>
      <c r="M2" s="1"/>
      <c r="N2" s="1"/>
      <c r="O2" s="1"/>
    </row>
    <row r="3" spans="1:15" ht="20.25">
      <c r="A3" s="1"/>
      <c r="B3" s="64"/>
      <c r="C3" s="199" t="s">
        <v>25</v>
      </c>
      <c r="D3" s="199"/>
      <c r="E3" s="199"/>
      <c r="F3" s="199"/>
      <c r="G3" s="199"/>
      <c r="H3" s="199"/>
      <c r="I3" s="199"/>
      <c r="J3" s="199"/>
      <c r="K3" s="199"/>
      <c r="L3" s="199"/>
      <c r="M3" s="199"/>
      <c r="N3" s="199"/>
      <c r="O3" s="199"/>
    </row>
    <row r="4" spans="1:15" ht="20.25">
      <c r="A4" s="1"/>
      <c r="B4" s="64"/>
      <c r="C4" s="199" t="s">
        <v>1</v>
      </c>
      <c r="D4" s="199"/>
      <c r="E4" s="199"/>
      <c r="F4" s="199"/>
      <c r="G4" s="199"/>
      <c r="H4" s="199"/>
      <c r="I4" s="199"/>
      <c r="J4" s="199"/>
      <c r="K4" s="199"/>
      <c r="L4" s="199"/>
      <c r="M4" s="199"/>
      <c r="N4" s="199"/>
      <c r="O4" s="199"/>
    </row>
    <row r="5" spans="1:15" ht="21" thickBot="1">
      <c r="A5" s="1"/>
      <c r="B5" s="64"/>
      <c r="C5" s="199" t="s">
        <v>2</v>
      </c>
      <c r="D5" s="199"/>
      <c r="E5" s="199"/>
      <c r="F5" s="199"/>
      <c r="G5" s="199"/>
      <c r="H5" s="199"/>
      <c r="I5" s="199"/>
      <c r="J5" s="199"/>
      <c r="K5" s="199"/>
      <c r="L5" s="199"/>
      <c r="M5" s="199"/>
      <c r="N5" s="199"/>
      <c r="O5" s="199"/>
    </row>
    <row r="6" spans="1:15" ht="16.5" thickBot="1">
      <c r="A6" s="2"/>
      <c r="B6" s="65"/>
      <c r="C6" s="200" t="s">
        <v>4</v>
      </c>
      <c r="D6" s="200"/>
      <c r="E6" s="200"/>
      <c r="F6" s="200"/>
      <c r="G6" s="200"/>
      <c r="H6" s="200"/>
      <c r="I6" s="200"/>
      <c r="J6" s="200"/>
      <c r="K6" s="200"/>
      <c r="L6" s="200"/>
      <c r="M6" s="200"/>
      <c r="N6" s="200"/>
      <c r="O6" s="1"/>
    </row>
    <row r="7" spans="1:15" ht="17.25" thickBot="1" thickTop="1">
      <c r="A7" s="100"/>
      <c r="B7" s="100"/>
      <c r="C7" s="100"/>
      <c r="D7" s="201" t="s">
        <v>42</v>
      </c>
      <c r="E7" s="202"/>
      <c r="F7" s="202"/>
      <c r="G7" s="202"/>
      <c r="H7" s="202"/>
      <c r="I7" s="202"/>
      <c r="J7" s="202"/>
      <c r="K7" s="202"/>
      <c r="L7" s="202"/>
      <c r="M7" s="202"/>
      <c r="N7" s="202"/>
      <c r="O7" s="203"/>
    </row>
    <row r="8" spans="1:14" ht="16.5" thickBot="1" thickTop="1">
      <c r="A8" s="3" t="s">
        <v>5</v>
      </c>
      <c r="B8" s="3" t="s">
        <v>6</v>
      </c>
      <c r="C8" s="66">
        <v>40544</v>
      </c>
      <c r="D8" s="66">
        <v>40575</v>
      </c>
      <c r="E8" s="66">
        <v>40603</v>
      </c>
      <c r="F8" s="66">
        <v>40634</v>
      </c>
      <c r="G8" s="66">
        <v>40664</v>
      </c>
      <c r="H8" s="66">
        <v>40695</v>
      </c>
      <c r="I8" s="66">
        <v>40725</v>
      </c>
      <c r="J8" s="66">
        <v>40756</v>
      </c>
      <c r="K8" s="66">
        <v>40787</v>
      </c>
      <c r="L8" s="66">
        <v>40817</v>
      </c>
      <c r="M8" s="66">
        <v>40848</v>
      </c>
      <c r="N8" s="66">
        <v>40878</v>
      </c>
    </row>
    <row r="9" spans="1:15" ht="24.75" customHeight="1" thickBot="1">
      <c r="A9" s="68" t="s">
        <v>26</v>
      </c>
      <c r="B9" s="69" t="s">
        <v>27</v>
      </c>
      <c r="C9" s="70">
        <f>'SDG&amp;E Program Totals'!C9*$C$2</f>
        <v>6.611711000000001</v>
      </c>
      <c r="D9" s="70">
        <f>'SDG&amp;E Program Totals'!D9*$C$2</f>
        <v>6.291789500000001</v>
      </c>
      <c r="E9" s="70">
        <f>'SDG&amp;E Program Totals'!E9*$C$2</f>
        <v>6.5050704999999995</v>
      </c>
      <c r="F9" s="70">
        <f>'SDG&amp;E Program Totals'!F9*$C$2</f>
        <v>6.611711000000001</v>
      </c>
      <c r="G9" s="70">
        <f>'SDG&amp;E Program Totals'!G9*$C$2</f>
        <v>6.5050704999999995</v>
      </c>
      <c r="H9" s="70">
        <f>'SDG&amp;E Program Totals'!H9*$C$2</f>
        <v>6.611711000000001</v>
      </c>
      <c r="I9" s="70">
        <f>'SDG&amp;E Program Totals'!I9*$C$2</f>
        <v>6.824992000000001</v>
      </c>
      <c r="J9" s="70">
        <f>'SDG&amp;E Program Totals'!J9*$C$2</f>
        <v>6.9316325</v>
      </c>
      <c r="K9" s="70">
        <f>'SDG&amp;E Program Totals'!K9*$C$2</f>
        <v>6.824992000000001</v>
      </c>
      <c r="L9" s="70">
        <f>'SDG&amp;E Program Totals'!L9*$C$2</f>
        <v>7.038273</v>
      </c>
      <c r="M9" s="70">
        <f>'SDG&amp;E Program Totals'!M9*$C$2</f>
        <v>6.39843</v>
      </c>
      <c r="N9" s="70">
        <f>'SDG&amp;E Program Totals'!N9*$C$2</f>
        <v>6.291789500000001</v>
      </c>
      <c r="O9" s="67"/>
    </row>
    <row r="10" spans="1:15" ht="54" customHeight="1" thickBot="1">
      <c r="A10" s="76" t="s">
        <v>28</v>
      </c>
      <c r="B10" s="77">
        <v>1</v>
      </c>
      <c r="C10" s="78">
        <f>'SDG&amp;E Program Totals'!C10*$C$2</f>
        <v>0</v>
      </c>
      <c r="D10" s="78">
        <f>'SDG&amp;E Program Totals'!D10*$C$2</f>
        <v>0</v>
      </c>
      <c r="E10" s="78">
        <f>'SDG&amp;E Program Totals'!E10*$C$2</f>
        <v>0</v>
      </c>
      <c r="F10" s="78">
        <f>'SDG&amp;E Program Totals'!F10*$C$2</f>
        <v>0</v>
      </c>
      <c r="G10" s="78">
        <f>'SDG&amp;E Program Totals'!G10*$C$2</f>
        <v>18.128885</v>
      </c>
      <c r="H10" s="78">
        <f>'SDG&amp;E Program Totals'!H10*$C$2</f>
        <v>6.39843</v>
      </c>
      <c r="I10" s="78">
        <f>'SDG&amp;E Program Totals'!I10*$C$2</f>
        <v>21.3281</v>
      </c>
      <c r="J10" s="78">
        <f>'SDG&amp;E Program Totals'!J10*$C$2</f>
        <v>25.59372</v>
      </c>
      <c r="K10" s="78">
        <f>'SDG&amp;E Program Totals'!K10*$C$2</f>
        <v>30.925745000000003</v>
      </c>
      <c r="L10" s="78">
        <f>'SDG&amp;E Program Totals'!L10*$C$2</f>
        <v>24.527315</v>
      </c>
      <c r="M10" s="78">
        <f>'SDG&amp;E Program Totals'!M10*$C$2</f>
        <v>0</v>
      </c>
      <c r="N10" s="78">
        <f>'SDG&amp;E Program Totals'!N10*$C$2</f>
        <v>0</v>
      </c>
      <c r="O10" s="67"/>
    </row>
    <row r="11" spans="1:15" ht="26.25" customHeight="1" thickBot="1">
      <c r="A11" s="68" t="s">
        <v>29</v>
      </c>
      <c r="B11" s="69">
        <v>1</v>
      </c>
      <c r="C11" s="70">
        <f>'SDG&amp;E Program Totals'!C11*$C$2</f>
        <v>0</v>
      </c>
      <c r="D11" s="70">
        <f>'SDG&amp;E Program Totals'!D11*$C$2</f>
        <v>0</v>
      </c>
      <c r="E11" s="70">
        <f>'SDG&amp;E Program Totals'!E11*$C$2</f>
        <v>0</v>
      </c>
      <c r="F11" s="70">
        <f>'SDG&amp;E Program Totals'!F11*$C$2</f>
        <v>0</v>
      </c>
      <c r="G11" s="70">
        <f>'SDG&amp;E Program Totals'!G11*$C$2</f>
        <v>20.261695</v>
      </c>
      <c r="H11" s="70">
        <f>'SDG&amp;E Program Totals'!H11*$C$2</f>
        <v>19.19529</v>
      </c>
      <c r="I11" s="70">
        <f>'SDG&amp;E Program Totals'!I11*$C$2</f>
        <v>25.59372</v>
      </c>
      <c r="J11" s="70">
        <f>'SDG&amp;E Program Totals'!J11*$C$2</f>
        <v>26.660125</v>
      </c>
      <c r="K11" s="70">
        <f>'SDG&amp;E Program Totals'!K11*$C$2</f>
        <v>26.660125</v>
      </c>
      <c r="L11" s="70">
        <f>'SDG&amp;E Program Totals'!L11*$C$2</f>
        <v>24.527315</v>
      </c>
      <c r="M11" s="70">
        <f>'SDG&amp;E Program Totals'!M11*$C$2</f>
        <v>0</v>
      </c>
      <c r="N11" s="70">
        <f>'SDG&amp;E Program Totals'!N11*$C$2</f>
        <v>0</v>
      </c>
      <c r="O11" s="67"/>
    </row>
    <row r="12" spans="1:15" ht="15.75" thickBot="1">
      <c r="A12" s="76" t="s">
        <v>30</v>
      </c>
      <c r="B12" s="77">
        <v>1</v>
      </c>
      <c r="C12" s="78">
        <f>'SDG&amp;E Program Totals'!C12*$C$2</f>
        <v>0</v>
      </c>
      <c r="D12" s="78">
        <f>'SDG&amp;E Program Totals'!D12*$C$2</f>
        <v>0</v>
      </c>
      <c r="E12" s="78">
        <f>'SDG&amp;E Program Totals'!E12*$C$2</f>
        <v>0</v>
      </c>
      <c r="F12" s="78">
        <f>'SDG&amp;E Program Totals'!F12*$C$2</f>
        <v>0</v>
      </c>
      <c r="G12" s="78">
        <f>'SDG&amp;E Program Totals'!G12*$C$2</f>
        <v>13.863265</v>
      </c>
      <c r="H12" s="78">
        <f>'SDG&amp;E Program Totals'!H12*$C$2</f>
        <v>13.863265</v>
      </c>
      <c r="I12" s="78">
        <f>'SDG&amp;E Program Totals'!I12*$C$2</f>
        <v>14.929670000000002</v>
      </c>
      <c r="J12" s="78">
        <f>'SDG&amp;E Program Totals'!J12*$C$2</f>
        <v>14.929670000000002</v>
      </c>
      <c r="K12" s="78">
        <f>'SDG&amp;E Program Totals'!K12*$C$2</f>
        <v>15.996075000000001</v>
      </c>
      <c r="L12" s="78">
        <f>'SDG&amp;E Program Totals'!L12*$C$2</f>
        <v>15.996075000000001</v>
      </c>
      <c r="M12" s="78">
        <f>'SDG&amp;E Program Totals'!M12*$C$2</f>
        <v>0</v>
      </c>
      <c r="N12" s="78">
        <f>'SDG&amp;E Program Totals'!N12*$C$2</f>
        <v>0</v>
      </c>
      <c r="O12" s="71"/>
    </row>
    <row r="13" spans="1:15" ht="15.75" thickBot="1">
      <c r="A13" s="68" t="s">
        <v>31</v>
      </c>
      <c r="B13" s="69">
        <v>1</v>
      </c>
      <c r="C13" s="70">
        <f>'SDG&amp;E Program Totals'!C13*$C$2</f>
        <v>0</v>
      </c>
      <c r="D13" s="70">
        <f>'SDG&amp;E Program Totals'!D13*$C$2</f>
        <v>0</v>
      </c>
      <c r="E13" s="70">
        <f>'SDG&amp;E Program Totals'!E13*$C$2</f>
        <v>0</v>
      </c>
      <c r="F13" s="70">
        <f>'SDG&amp;E Program Totals'!F13*$C$2</f>
        <v>0</v>
      </c>
      <c r="G13" s="70">
        <f>'SDG&amp;E Program Totals'!G13*$C$2</f>
        <v>11.730455000000001</v>
      </c>
      <c r="H13" s="70">
        <f>'SDG&amp;E Program Totals'!H13*$C$2</f>
        <v>10.66405</v>
      </c>
      <c r="I13" s="70">
        <f>'SDG&amp;E Program Totals'!I13*$C$2</f>
        <v>11.730455000000001</v>
      </c>
      <c r="J13" s="70">
        <f>'SDG&amp;E Program Totals'!J13*$C$2</f>
        <v>11.730455000000001</v>
      </c>
      <c r="K13" s="70">
        <f>'SDG&amp;E Program Totals'!K13*$C$2</f>
        <v>12.79686</v>
      </c>
      <c r="L13" s="70">
        <f>'SDG&amp;E Program Totals'!L13*$C$2</f>
        <v>11.730455000000001</v>
      </c>
      <c r="M13" s="70">
        <f>'SDG&amp;E Program Totals'!M13*$C$2</f>
        <v>0</v>
      </c>
      <c r="N13" s="70">
        <f>'SDG&amp;E Program Totals'!N13*$C$2</f>
        <v>0</v>
      </c>
      <c r="O13" s="67"/>
    </row>
    <row r="14" spans="1:15" ht="15.75" thickBot="1">
      <c r="A14" s="76" t="s">
        <v>32</v>
      </c>
      <c r="B14" s="77">
        <v>1</v>
      </c>
      <c r="C14" s="78">
        <f>'SDG&amp;E Program Totals'!C14*$C$2</f>
        <v>2.13281</v>
      </c>
      <c r="D14" s="78">
        <f>'SDG&amp;E Program Totals'!D14*$C$2</f>
        <v>2.13281</v>
      </c>
      <c r="E14" s="78">
        <f>'SDG&amp;E Program Totals'!E14*$C$2</f>
        <v>2.13281</v>
      </c>
      <c r="F14" s="78">
        <f>'SDG&amp;E Program Totals'!F14*$C$2</f>
        <v>2.13281</v>
      </c>
      <c r="G14" s="78">
        <f>'SDG&amp;E Program Totals'!G14*$C$2</f>
        <v>2.13281</v>
      </c>
      <c r="H14" s="78">
        <f>'SDG&amp;E Program Totals'!H14*$C$2</f>
        <v>2.13281</v>
      </c>
      <c r="I14" s="78">
        <f>'SDG&amp;E Program Totals'!I14*$C$2</f>
        <v>2.13281</v>
      </c>
      <c r="J14" s="78">
        <f>'SDG&amp;E Program Totals'!J14*$C$2</f>
        <v>2.13281</v>
      </c>
      <c r="K14" s="78">
        <f>'SDG&amp;E Program Totals'!K14*$C$2</f>
        <v>2.13281</v>
      </c>
      <c r="L14" s="78">
        <f>'SDG&amp;E Program Totals'!L14*$C$2</f>
        <v>2.13281</v>
      </c>
      <c r="M14" s="78">
        <f>'SDG&amp;E Program Totals'!M14*$C$2</f>
        <v>2.13281</v>
      </c>
      <c r="N14" s="78">
        <f>'SDG&amp;E Program Totals'!N14*$C$2</f>
        <v>2.13281</v>
      </c>
      <c r="O14" s="71"/>
    </row>
    <row r="15" spans="1:15" ht="15.75" thickBot="1">
      <c r="A15" s="68" t="s">
        <v>33</v>
      </c>
      <c r="B15" s="69">
        <v>1</v>
      </c>
      <c r="C15" s="70">
        <f>'SDG&amp;E Program Totals'!C15*$C$2</f>
        <v>0</v>
      </c>
      <c r="D15" s="70">
        <f>'SDG&amp;E Program Totals'!D15*$C$2</f>
        <v>0</v>
      </c>
      <c r="E15" s="70">
        <f>'SDG&amp;E Program Totals'!E15*$C$2</f>
        <v>0</v>
      </c>
      <c r="F15" s="70">
        <f>'SDG&amp;E Program Totals'!F15*$C$2</f>
        <v>0</v>
      </c>
      <c r="G15" s="70">
        <f>'SDG&amp;E Program Totals'!G15*$C$2</f>
        <v>72.51554</v>
      </c>
      <c r="H15" s="70">
        <f>'SDG&amp;E Program Totals'!H15*$C$2</f>
        <v>66.11711</v>
      </c>
      <c r="I15" s="70">
        <f>'SDG&amp;E Program Totals'!I15*$C$2</f>
        <v>101.308475</v>
      </c>
      <c r="J15" s="70">
        <f>'SDG&amp;E Program Totals'!J15*$C$2</f>
        <v>99.17566500000001</v>
      </c>
      <c r="K15" s="70">
        <f>'SDG&amp;E Program Totals'!K15*$C$2</f>
        <v>91.71083</v>
      </c>
      <c r="L15" s="70">
        <f>'SDG&amp;E Program Totals'!L15*$C$2</f>
        <v>75.714755</v>
      </c>
      <c r="M15" s="70">
        <f>'SDG&amp;E Program Totals'!M15*$C$2</f>
        <v>57.58587</v>
      </c>
      <c r="N15" s="70">
        <f>'SDG&amp;E Program Totals'!N15*$C$2</f>
        <v>66.11711</v>
      </c>
      <c r="O15" s="71"/>
    </row>
    <row r="16" spans="1:15" ht="30.75" thickBot="1">
      <c r="A16" s="76" t="s">
        <v>34</v>
      </c>
      <c r="B16" s="77">
        <v>1</v>
      </c>
      <c r="C16" s="78">
        <f>'SDG&amp;E Program Totals'!C16*$C$2</f>
        <v>15.996075000000001</v>
      </c>
      <c r="D16" s="78">
        <f>'SDG&amp;E Program Totals'!D16*$C$2</f>
        <v>17.06248</v>
      </c>
      <c r="E16" s="78">
        <f>'SDG&amp;E Program Totals'!E16*$C$2</f>
        <v>17.06248</v>
      </c>
      <c r="F16" s="78">
        <f>'SDG&amp;E Program Totals'!F16*$C$2</f>
        <v>20.261695</v>
      </c>
      <c r="G16" s="78">
        <f>'SDG&amp;E Program Totals'!G16*$C$2</f>
        <v>21.3281</v>
      </c>
      <c r="H16" s="78">
        <f>'SDG&amp;E Program Totals'!H16*$C$2</f>
        <v>19.19529</v>
      </c>
      <c r="I16" s="78">
        <f>'SDG&amp;E Program Totals'!I16*$C$2</f>
        <v>22.394505000000002</v>
      </c>
      <c r="J16" s="78">
        <f>'SDG&amp;E Program Totals'!J16*$C$2</f>
        <v>22.394505000000002</v>
      </c>
      <c r="K16" s="78">
        <f>'SDG&amp;E Program Totals'!K16*$C$2</f>
        <v>22.394505000000002</v>
      </c>
      <c r="L16" s="78">
        <f>'SDG&amp;E Program Totals'!L16*$C$2</f>
        <v>22.394505000000002</v>
      </c>
      <c r="M16" s="78">
        <f>'SDG&amp;E Program Totals'!M16*$C$2</f>
        <v>19.19529</v>
      </c>
      <c r="N16" s="78">
        <f>'SDG&amp;E Program Totals'!N16*$C$2</f>
        <v>17.06248</v>
      </c>
      <c r="O16" s="71"/>
    </row>
    <row r="17" spans="1:14" ht="30.75" thickBot="1">
      <c r="A17" s="96" t="s">
        <v>40</v>
      </c>
      <c r="B17" s="93"/>
      <c r="C17" s="94">
        <f>SUM(C9:C16)</f>
        <v>24.740596000000004</v>
      </c>
      <c r="D17" s="94">
        <f aca="true" t="shared" si="0" ref="D17:N17">SUM(D9:D16)</f>
        <v>25.4870795</v>
      </c>
      <c r="E17" s="94">
        <f t="shared" si="0"/>
        <v>25.700360500000002</v>
      </c>
      <c r="F17" s="94">
        <f>SUM(F9:F16)</f>
        <v>29.006216000000002</v>
      </c>
      <c r="G17" s="94">
        <f t="shared" si="0"/>
        <v>166.4658205</v>
      </c>
      <c r="H17" s="94">
        <f t="shared" si="0"/>
        <v>144.177956</v>
      </c>
      <c r="I17" s="94">
        <f t="shared" si="0"/>
        <v>206.24272700000003</v>
      </c>
      <c r="J17" s="94">
        <f t="shared" si="0"/>
        <v>209.54858250000004</v>
      </c>
      <c r="K17" s="94">
        <f t="shared" si="0"/>
        <v>209.441942</v>
      </c>
      <c r="L17" s="94">
        <f t="shared" si="0"/>
        <v>184.06150300000004</v>
      </c>
      <c r="M17" s="94">
        <f t="shared" si="0"/>
        <v>85.3124</v>
      </c>
      <c r="N17" s="94">
        <f t="shared" si="0"/>
        <v>91.60418949999999</v>
      </c>
    </row>
    <row r="18" spans="1:14" ht="15">
      <c r="A18" s="74" t="s">
        <v>24</v>
      </c>
      <c r="B18" s="72"/>
      <c r="C18" s="60"/>
      <c r="D18" s="60"/>
      <c r="E18" s="60"/>
      <c r="F18" s="60"/>
      <c r="G18" s="60"/>
      <c r="H18" s="60"/>
      <c r="I18" s="60"/>
      <c r="J18" s="60"/>
      <c r="K18" s="60"/>
      <c r="L18" s="60"/>
      <c r="M18" s="60"/>
      <c r="N18" s="60"/>
    </row>
    <row r="19" spans="1:14" ht="15">
      <c r="A19" s="75" t="s">
        <v>35</v>
      </c>
      <c r="B19" s="71"/>
      <c r="C19" s="95"/>
      <c r="D19" s="95"/>
      <c r="E19" s="95"/>
      <c r="F19" s="60"/>
      <c r="G19" s="60"/>
      <c r="H19" s="60"/>
      <c r="I19" s="60"/>
      <c r="J19" s="60"/>
      <c r="K19" s="60"/>
      <c r="L19" s="60"/>
      <c r="M19" s="60"/>
      <c r="N19" s="60"/>
    </row>
    <row r="20" spans="1:14" ht="15">
      <c r="A20" s="75" t="s">
        <v>39</v>
      </c>
      <c r="C20" s="60"/>
      <c r="D20" s="60"/>
      <c r="E20" s="60"/>
      <c r="F20" s="60"/>
      <c r="G20" s="60"/>
      <c r="H20" s="60"/>
      <c r="I20" s="60"/>
      <c r="J20" s="60"/>
      <c r="K20" s="60"/>
      <c r="L20" s="60"/>
      <c r="M20" s="60"/>
      <c r="N20" s="60"/>
    </row>
    <row r="21" spans="3:14" ht="15">
      <c r="C21" s="60"/>
      <c r="D21" s="60"/>
      <c r="E21" s="60"/>
      <c r="F21" s="60"/>
      <c r="G21" s="60"/>
      <c r="H21" s="60"/>
      <c r="I21" s="60"/>
      <c r="J21" s="60"/>
      <c r="K21" s="60"/>
      <c r="L21" s="60"/>
      <c r="M21" s="60"/>
      <c r="N21" s="60"/>
    </row>
    <row r="22" spans="1:14" ht="15">
      <c r="A22" s="59" t="s">
        <v>36</v>
      </c>
      <c r="C22" s="60"/>
      <c r="D22" s="60"/>
      <c r="E22" s="60"/>
      <c r="F22" s="60"/>
      <c r="G22" s="60"/>
      <c r="H22" s="60"/>
      <c r="I22" s="60"/>
      <c r="J22" s="60"/>
      <c r="K22" s="60"/>
      <c r="L22" s="60"/>
      <c r="M22" s="60"/>
      <c r="N22" s="60"/>
    </row>
    <row r="23" spans="3:14" ht="15">
      <c r="C23" s="60"/>
      <c r="D23" s="60"/>
      <c r="E23" s="60"/>
      <c r="F23" s="60"/>
      <c r="G23" s="60"/>
      <c r="H23" s="60"/>
      <c r="I23" s="60"/>
      <c r="J23" s="60"/>
      <c r="K23" s="60"/>
      <c r="L23" s="60"/>
      <c r="M23" s="60"/>
      <c r="N23" s="60"/>
    </row>
    <row r="24" spans="1:14" ht="15">
      <c r="A24" s="73" t="s">
        <v>37</v>
      </c>
      <c r="B24" s="59"/>
      <c r="C24" s="60"/>
      <c r="D24" s="60"/>
      <c r="E24" s="60"/>
      <c r="F24" s="60"/>
      <c r="G24" s="60"/>
      <c r="H24" s="60"/>
      <c r="I24" s="60"/>
      <c r="J24" s="60"/>
      <c r="K24" s="60"/>
      <c r="L24" s="60"/>
      <c r="M24" s="60"/>
      <c r="N24" s="60"/>
    </row>
    <row r="25" spans="3:14" ht="15">
      <c r="C25" s="60"/>
      <c r="D25" s="60"/>
      <c r="E25" s="60"/>
      <c r="F25" s="60"/>
      <c r="G25" s="60"/>
      <c r="H25" s="60"/>
      <c r="I25" s="60"/>
      <c r="J25" s="60"/>
      <c r="K25" s="60"/>
      <c r="L25" s="60"/>
      <c r="M25" s="60"/>
      <c r="N25" s="60"/>
    </row>
    <row r="26" spans="3:14" ht="15">
      <c r="C26" s="60"/>
      <c r="D26" s="60"/>
      <c r="E26" s="60"/>
      <c r="F26" s="60"/>
      <c r="G26" s="60"/>
      <c r="H26" s="60"/>
      <c r="I26" s="60"/>
      <c r="J26" s="60"/>
      <c r="K26" s="60"/>
      <c r="L26" s="60"/>
      <c r="M26" s="60"/>
      <c r="N26" s="60"/>
    </row>
    <row r="27" spans="3:14" ht="15">
      <c r="C27" s="60"/>
      <c r="D27" s="60"/>
      <c r="E27" s="60"/>
      <c r="F27" s="60"/>
      <c r="G27" s="60"/>
      <c r="H27" s="60"/>
      <c r="I27" s="60"/>
      <c r="J27" s="60"/>
      <c r="K27" s="60"/>
      <c r="L27" s="60"/>
      <c r="M27" s="60"/>
      <c r="N27" s="60"/>
    </row>
    <row r="28" spans="3:14" ht="15">
      <c r="C28" s="60"/>
      <c r="D28" s="60"/>
      <c r="E28" s="60"/>
      <c r="F28" s="60"/>
      <c r="G28" s="60"/>
      <c r="H28" s="60"/>
      <c r="I28" s="60"/>
      <c r="J28" s="60"/>
      <c r="K28" s="60"/>
      <c r="L28" s="60"/>
      <c r="M28" s="60"/>
      <c r="N28" s="60"/>
    </row>
    <row r="29" spans="3:14" ht="15">
      <c r="C29" s="60"/>
      <c r="D29" s="60"/>
      <c r="E29" s="60"/>
      <c r="F29" s="60"/>
      <c r="G29" s="60"/>
      <c r="H29" s="60"/>
      <c r="I29" s="60"/>
      <c r="J29" s="60"/>
      <c r="K29" s="60"/>
      <c r="L29" s="60"/>
      <c r="M29" s="60"/>
      <c r="N29" s="60"/>
    </row>
    <row r="30" spans="3:14" ht="15">
      <c r="C30" s="60"/>
      <c r="D30" s="60"/>
      <c r="E30" s="60"/>
      <c r="F30" s="60"/>
      <c r="G30" s="60"/>
      <c r="H30" s="60"/>
      <c r="I30" s="60"/>
      <c r="J30" s="60"/>
      <c r="K30" s="60"/>
      <c r="L30" s="60"/>
      <c r="M30" s="60"/>
      <c r="N30" s="60"/>
    </row>
    <row r="31" spans="3:14" ht="15">
      <c r="C31" s="60"/>
      <c r="D31" s="60"/>
      <c r="E31" s="60"/>
      <c r="F31" s="60"/>
      <c r="G31" s="60"/>
      <c r="H31" s="60"/>
      <c r="I31" s="60"/>
      <c r="J31" s="60"/>
      <c r="K31" s="60"/>
      <c r="L31" s="60"/>
      <c r="M31" s="60"/>
      <c r="N31" s="60"/>
    </row>
    <row r="32" spans="3:14" ht="15">
      <c r="C32" s="60"/>
      <c r="D32" s="60"/>
      <c r="E32" s="60"/>
      <c r="F32" s="60"/>
      <c r="G32" s="60"/>
      <c r="H32" s="60"/>
      <c r="I32" s="60"/>
      <c r="J32" s="60"/>
      <c r="K32" s="60"/>
      <c r="L32" s="60"/>
      <c r="M32" s="60"/>
      <c r="N32" s="60"/>
    </row>
    <row r="33" spans="3:14" ht="15">
      <c r="C33" s="60"/>
      <c r="D33" s="60"/>
      <c r="E33" s="60"/>
      <c r="F33" s="60"/>
      <c r="G33" s="60"/>
      <c r="H33" s="60"/>
      <c r="I33" s="60"/>
      <c r="J33" s="60"/>
      <c r="K33" s="60"/>
      <c r="L33" s="60"/>
      <c r="M33" s="60"/>
      <c r="N33" s="60"/>
    </row>
    <row r="34" spans="3:14" ht="15">
      <c r="C34" s="60"/>
      <c r="D34" s="60"/>
      <c r="E34" s="60"/>
      <c r="F34" s="60"/>
      <c r="G34" s="60"/>
      <c r="H34" s="60"/>
      <c r="I34" s="60"/>
      <c r="J34" s="60"/>
      <c r="K34" s="60"/>
      <c r="L34" s="60"/>
      <c r="M34" s="60"/>
      <c r="N34" s="60"/>
    </row>
    <row r="35" spans="3:14" ht="15">
      <c r="C35" s="60"/>
      <c r="D35" s="60"/>
      <c r="E35" s="60"/>
      <c r="F35" s="60"/>
      <c r="G35" s="60"/>
      <c r="H35" s="60"/>
      <c r="I35" s="60"/>
      <c r="J35" s="60"/>
      <c r="K35" s="60"/>
      <c r="L35" s="60"/>
      <c r="M35" s="60"/>
      <c r="N35" s="60"/>
    </row>
    <row r="36" spans="3:14" ht="15">
      <c r="C36" s="60"/>
      <c r="D36" s="60"/>
      <c r="E36" s="60"/>
      <c r="F36" s="60"/>
      <c r="G36" s="60"/>
      <c r="H36" s="60"/>
      <c r="I36" s="60"/>
      <c r="J36" s="60"/>
      <c r="K36" s="60"/>
      <c r="L36" s="60"/>
      <c r="M36" s="60"/>
      <c r="N36" s="60"/>
    </row>
    <row r="37" spans="3:14" ht="15">
      <c r="C37" s="60"/>
      <c r="D37" s="60"/>
      <c r="E37" s="60"/>
      <c r="F37" s="60"/>
      <c r="G37" s="60"/>
      <c r="H37" s="60"/>
      <c r="I37" s="60"/>
      <c r="J37" s="60"/>
      <c r="K37" s="60"/>
      <c r="L37" s="60"/>
      <c r="M37" s="60"/>
      <c r="N37" s="60"/>
    </row>
    <row r="38" spans="3:14" ht="15">
      <c r="C38" s="60"/>
      <c r="D38" s="60"/>
      <c r="E38" s="60"/>
      <c r="F38" s="60"/>
      <c r="G38" s="60"/>
      <c r="H38" s="60"/>
      <c r="I38" s="60"/>
      <c r="J38" s="60"/>
      <c r="K38" s="60"/>
      <c r="L38" s="60"/>
      <c r="M38" s="60"/>
      <c r="N38" s="60"/>
    </row>
    <row r="39" spans="3:14" ht="15">
      <c r="C39" s="60"/>
      <c r="D39" s="60"/>
      <c r="E39" s="60"/>
      <c r="F39" s="60"/>
      <c r="G39" s="60"/>
      <c r="H39" s="60"/>
      <c r="I39" s="60"/>
      <c r="J39" s="60"/>
      <c r="K39" s="60"/>
      <c r="L39" s="60"/>
      <c r="M39" s="60"/>
      <c r="N39" s="60"/>
    </row>
  </sheetData>
  <sheetProtection/>
  <mergeCells count="6">
    <mergeCell ref="C3:O3"/>
    <mergeCell ref="C4:O4"/>
    <mergeCell ref="C5:O5"/>
    <mergeCell ref="C6:N6"/>
    <mergeCell ref="D7:O7"/>
    <mergeCell ref="B1:O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O150"/>
  <sheetViews>
    <sheetView zoomScalePageLayoutView="0" workbookViewId="0" topLeftCell="A1">
      <selection activeCell="A2" sqref="A2"/>
    </sheetView>
  </sheetViews>
  <sheetFormatPr defaultColWidth="9.140625" defaultRowHeight="15"/>
  <cols>
    <col min="3" max="3" width="11.140625" style="0" customWidth="1"/>
  </cols>
  <sheetData>
    <row r="1" spans="1:15" ht="15">
      <c r="A1" s="95"/>
      <c r="B1" s="176" t="s">
        <v>79</v>
      </c>
      <c r="C1" s="177"/>
      <c r="D1" s="177"/>
      <c r="E1" s="177"/>
      <c r="F1" s="177"/>
      <c r="G1" s="177"/>
      <c r="H1" s="177"/>
      <c r="I1" s="177"/>
      <c r="J1" s="177"/>
      <c r="K1" s="177"/>
      <c r="L1" s="177"/>
      <c r="M1" s="177"/>
      <c r="N1" s="177"/>
      <c r="O1" s="177"/>
    </row>
    <row r="2" spans="1:15" ht="15">
      <c r="A2" s="95"/>
      <c r="B2" s="95"/>
      <c r="C2" s="170">
        <v>1.118923872445837</v>
      </c>
      <c r="D2" s="1"/>
      <c r="E2" s="1"/>
      <c r="F2" s="1"/>
      <c r="G2" s="1"/>
      <c r="H2" s="1"/>
      <c r="I2" s="1"/>
      <c r="J2" s="1"/>
      <c r="K2" s="1"/>
      <c r="L2" s="1"/>
      <c r="M2" s="1"/>
      <c r="N2" s="1"/>
      <c r="O2" s="1"/>
    </row>
    <row r="3" spans="1:15" ht="20.25">
      <c r="A3" s="95"/>
      <c r="B3" s="95"/>
      <c r="C3" s="199" t="s">
        <v>41</v>
      </c>
      <c r="D3" s="199"/>
      <c r="E3" s="199"/>
      <c r="F3" s="199"/>
      <c r="G3" s="199"/>
      <c r="H3" s="199"/>
      <c r="I3" s="199"/>
      <c r="J3" s="199"/>
      <c r="K3" s="199"/>
      <c r="L3" s="199"/>
      <c r="M3" s="199"/>
      <c r="N3" s="199"/>
      <c r="O3" s="199"/>
    </row>
    <row r="4" spans="1:15" ht="20.25">
      <c r="A4" s="95"/>
      <c r="B4" s="95"/>
      <c r="C4" s="199" t="s">
        <v>1</v>
      </c>
      <c r="D4" s="199"/>
      <c r="E4" s="199"/>
      <c r="F4" s="199"/>
      <c r="G4" s="199"/>
      <c r="H4" s="199"/>
      <c r="I4" s="199"/>
      <c r="J4" s="199"/>
      <c r="K4" s="199"/>
      <c r="L4" s="199"/>
      <c r="M4" s="199"/>
      <c r="N4" s="199"/>
      <c r="O4" s="199"/>
    </row>
    <row r="5" spans="1:15" ht="21" thickBot="1">
      <c r="A5" s="95"/>
      <c r="B5" s="95"/>
      <c r="C5" s="199" t="s">
        <v>2</v>
      </c>
      <c r="D5" s="199"/>
      <c r="E5" s="199"/>
      <c r="F5" s="199"/>
      <c r="G5" s="199"/>
      <c r="H5" s="199"/>
      <c r="I5" s="199"/>
      <c r="J5" s="199"/>
      <c r="K5" s="199"/>
      <c r="L5" s="199"/>
      <c r="M5" s="199"/>
      <c r="N5" s="199"/>
      <c r="O5" s="199"/>
    </row>
    <row r="6" spans="1:15" ht="16.5" thickBot="1">
      <c r="A6" s="97"/>
      <c r="B6" s="98"/>
      <c r="C6" s="99"/>
      <c r="D6" s="204" t="s">
        <v>4</v>
      </c>
      <c r="E6" s="204"/>
      <c r="F6" s="204"/>
      <c r="G6" s="204"/>
      <c r="H6" s="204"/>
      <c r="I6" s="204"/>
      <c r="J6" s="204"/>
      <c r="K6" s="204"/>
      <c r="L6" s="204"/>
      <c r="M6" s="204"/>
      <c r="N6" s="204"/>
      <c r="O6" s="204"/>
    </row>
    <row r="7" spans="1:15" ht="17.25" thickBot="1" thickTop="1">
      <c r="A7" s="100"/>
      <c r="B7" s="100"/>
      <c r="C7" s="100"/>
      <c r="D7" s="201" t="s">
        <v>42</v>
      </c>
      <c r="E7" s="202"/>
      <c r="F7" s="202"/>
      <c r="G7" s="202"/>
      <c r="H7" s="202"/>
      <c r="I7" s="202"/>
      <c r="J7" s="202"/>
      <c r="K7" s="202"/>
      <c r="L7" s="202"/>
      <c r="M7" s="202"/>
      <c r="N7" s="202"/>
      <c r="O7" s="203"/>
    </row>
    <row r="8" spans="1:28" ht="27" thickBot="1" thickTop="1">
      <c r="A8" s="101" t="s">
        <v>5</v>
      </c>
      <c r="B8" s="101" t="s">
        <v>6</v>
      </c>
      <c r="C8" s="102" t="s">
        <v>7</v>
      </c>
      <c r="D8" s="103">
        <v>40544</v>
      </c>
      <c r="E8" s="103">
        <v>40575</v>
      </c>
      <c r="F8" s="103">
        <v>40603</v>
      </c>
      <c r="G8" s="103">
        <v>40634</v>
      </c>
      <c r="H8" s="103">
        <v>40664</v>
      </c>
      <c r="I8" s="103">
        <v>40695</v>
      </c>
      <c r="J8" s="103">
        <v>40725</v>
      </c>
      <c r="K8" s="103">
        <v>40756</v>
      </c>
      <c r="L8" s="103">
        <v>40787</v>
      </c>
      <c r="M8" s="103">
        <v>40817</v>
      </c>
      <c r="N8" s="103">
        <v>40848</v>
      </c>
      <c r="O8" s="103">
        <v>40878</v>
      </c>
      <c r="Q8" s="104"/>
      <c r="R8" s="104"/>
      <c r="S8" s="104"/>
      <c r="T8" s="104"/>
      <c r="U8" s="104"/>
      <c r="V8" s="104"/>
      <c r="W8" s="104"/>
      <c r="X8" s="104"/>
      <c r="Y8" s="104"/>
      <c r="Z8" s="104"/>
      <c r="AA8" s="104"/>
      <c r="AB8" s="104"/>
    </row>
    <row r="9" spans="1:32" ht="27" thickTop="1">
      <c r="A9" s="205" t="s">
        <v>26</v>
      </c>
      <c r="B9" s="208" t="s">
        <v>43</v>
      </c>
      <c r="C9" s="155" t="s">
        <v>44</v>
      </c>
      <c r="D9" s="105">
        <f>'PG&amp;E Program Totals'!D9*$C$2</f>
        <v>17.720065013966888</v>
      </c>
      <c r="E9" s="105">
        <f>'PG&amp;E Program Totals'!E9*$C$2</f>
        <v>13.126468429586785</v>
      </c>
      <c r="F9" s="105">
        <f>'PG&amp;E Program Totals'!F9*$C$2</f>
        <v>19.363983416700925</v>
      </c>
      <c r="G9" s="105">
        <f>'PG&amp;E Program Totals'!G9*$C$2</f>
        <v>23.25942861007358</v>
      </c>
      <c r="H9" s="105">
        <f>'PG&amp;E Program Totals'!H9*$C$2</f>
        <v>27.406337331751587</v>
      </c>
      <c r="I9" s="105">
        <f>'PG&amp;E Program Totals'!I9*$C$2</f>
        <v>30.78995961532038</v>
      </c>
      <c r="J9" s="105">
        <f>'PG&amp;E Program Totals'!J9*$C$2</f>
        <v>32.13115836400343</v>
      </c>
      <c r="K9" s="105">
        <f>'PG&amp;E Program Totals'!K9*$C$2</f>
        <v>33.65613094970487</v>
      </c>
      <c r="L9" s="105">
        <f>'PG&amp;E Program Totals'!L9*$C$2</f>
        <v>33.046392193406874</v>
      </c>
      <c r="M9" s="105">
        <f>'PG&amp;E Program Totals'!M9*$C$2</f>
        <v>26.378636058725323</v>
      </c>
      <c r="N9" s="105">
        <f>'PG&amp;E Program Totals'!N9*$C$2</f>
        <v>26.018805388922353</v>
      </c>
      <c r="O9" s="105">
        <f>'PG&amp;E Program Totals'!O9*$C$2</f>
        <v>22.46533706988067</v>
      </c>
      <c r="P9" s="106"/>
      <c r="Q9" s="107"/>
      <c r="R9" s="107"/>
      <c r="S9" s="107"/>
      <c r="T9" s="107"/>
      <c r="U9" s="107"/>
      <c r="V9" s="107"/>
      <c r="W9" s="107"/>
      <c r="X9" s="107"/>
      <c r="Y9" s="107"/>
      <c r="Z9" s="107"/>
      <c r="AA9" s="107"/>
      <c r="AB9" s="108"/>
      <c r="AC9" s="108"/>
      <c r="AD9" s="108"/>
      <c r="AE9" s="108"/>
      <c r="AF9" s="108"/>
    </row>
    <row r="10" spans="1:32" ht="26.25">
      <c r="A10" s="206"/>
      <c r="B10" s="209"/>
      <c r="C10" s="155" t="s">
        <v>45</v>
      </c>
      <c r="D10" s="105">
        <f>'PG&amp;E Program Totals'!D10*$C$2</f>
        <v>2.5375083791218613</v>
      </c>
      <c r="E10" s="105">
        <f>'PG&amp;E Program Totals'!E10*$C$2</f>
        <v>0.8987978154440865</v>
      </c>
      <c r="F10" s="105">
        <f>'PG&amp;E Program Totals'!F10*$C$2</f>
        <v>2.870827307643715</v>
      </c>
      <c r="G10" s="105">
        <f>'PG&amp;E Program Totals'!G10*$C$2</f>
        <v>3.079666998304911</v>
      </c>
      <c r="H10" s="105">
        <f>'PG&amp;E Program Totals'!H10*$C$2</f>
        <v>3.4094219400191026</v>
      </c>
      <c r="I10" s="105">
        <f>'PG&amp;E Program Totals'!I10*$C$2</f>
        <v>3.3636433524627787</v>
      </c>
      <c r="J10" s="105">
        <f>'PG&amp;E Program Totals'!J10*$C$2</f>
        <v>3.4098544375516266</v>
      </c>
      <c r="K10" s="105">
        <f>'PG&amp;E Program Totals'!K10*$C$2</f>
        <v>3.491709846048165</v>
      </c>
      <c r="L10" s="105">
        <f>'PG&amp;E Program Totals'!L10*$C$2</f>
        <v>3.397767327317115</v>
      </c>
      <c r="M10" s="105">
        <f>'PG&amp;E Program Totals'!M10*$C$2</f>
        <v>0.9261016851626959</v>
      </c>
      <c r="N10" s="105">
        <f>'PG&amp;E Program Totals'!N10*$C$2</f>
        <v>3.080559171023789</v>
      </c>
      <c r="O10" s="105">
        <f>'PG&amp;E Program Totals'!O10*$C$2</f>
        <v>3.222769431665357</v>
      </c>
      <c r="P10" s="109"/>
      <c r="Q10" s="104"/>
      <c r="R10" s="104"/>
      <c r="S10" s="104"/>
      <c r="T10" s="104"/>
      <c r="U10" s="104"/>
      <c r="V10" s="104"/>
      <c r="W10" s="104"/>
      <c r="X10" s="104"/>
      <c r="Y10" s="104"/>
      <c r="Z10" s="104"/>
      <c r="AA10" s="104"/>
      <c r="AB10" s="108"/>
      <c r="AC10" s="108"/>
      <c r="AD10" s="108"/>
      <c r="AE10" s="108"/>
      <c r="AF10" s="108"/>
    </row>
    <row r="11" spans="1:32" ht="15">
      <c r="A11" s="206"/>
      <c r="B11" s="209"/>
      <c r="C11" s="155" t="s">
        <v>46</v>
      </c>
      <c r="D11" s="105">
        <f>'PG&amp;E Program Totals'!D11*$C$2</f>
        <v>2.205526149394932</v>
      </c>
      <c r="E11" s="105">
        <f>'PG&amp;E Program Totals'!E11*$C$2</f>
        <v>1.6202126876628897</v>
      </c>
      <c r="F11" s="105">
        <f>'PG&amp;E Program Totals'!F11*$C$2</f>
        <v>2.0367650809165943</v>
      </c>
      <c r="G11" s="105">
        <f>'PG&amp;E Program Totals'!G11*$C$2</f>
        <v>2.184957276642623</v>
      </c>
      <c r="H11" s="105">
        <f>'PG&amp;E Program Totals'!H11*$C$2</f>
        <v>1.8503791503570546</v>
      </c>
      <c r="I11" s="105">
        <f>'PG&amp;E Program Totals'!I11*$C$2</f>
        <v>1.9006751111914546</v>
      </c>
      <c r="J11" s="105">
        <f>'PG&amp;E Program Totals'!J11*$C$2</f>
        <v>1.9485694873393353</v>
      </c>
      <c r="K11" s="105">
        <f>'PG&amp;E Program Totals'!K11*$C$2</f>
        <v>1.9519624074707578</v>
      </c>
      <c r="L11" s="105">
        <f>'PG&amp;E Program Totals'!L11*$C$2</f>
        <v>2.0369887818836854</v>
      </c>
      <c r="M11" s="105">
        <f>'PG&amp;E Program Totals'!M11*$C$2</f>
        <v>1.6445758530856782</v>
      </c>
      <c r="N11" s="105">
        <f>'PG&amp;E Program Totals'!N11*$C$2</f>
        <v>1.9927501087192274</v>
      </c>
      <c r="O11" s="105">
        <f>'PG&amp;E Program Totals'!O11*$C$2</f>
        <v>2.0011666947047018</v>
      </c>
      <c r="P11" s="7"/>
      <c r="Q11" s="108"/>
      <c r="R11" s="108"/>
      <c r="S11" s="108"/>
      <c r="T11" s="108"/>
      <c r="U11" s="108"/>
      <c r="V11" s="108"/>
      <c r="W11" s="108"/>
      <c r="X11" s="108"/>
      <c r="Y11" s="108"/>
      <c r="Z11" s="108"/>
      <c r="AA11" s="108"/>
      <c r="AB11" s="108"/>
      <c r="AC11" s="108"/>
      <c r="AD11" s="108"/>
      <c r="AE11" s="108"/>
      <c r="AF11" s="108"/>
    </row>
    <row r="12" spans="1:32" ht="15">
      <c r="A12" s="206"/>
      <c r="B12" s="209"/>
      <c r="C12" s="155" t="s">
        <v>47</v>
      </c>
      <c r="D12" s="105">
        <f>'PG&amp;E Program Totals'!D12*$C$2</f>
        <v>11.65982711885029</v>
      </c>
      <c r="E12" s="105">
        <f>'PG&amp;E Program Totals'!E12*$C$2</f>
        <v>9.367356056281404</v>
      </c>
      <c r="F12" s="105">
        <f>'PG&amp;E Program Totals'!F12*$C$2</f>
        <v>12.036031543237915</v>
      </c>
      <c r="G12" s="105">
        <f>'PG&amp;E Program Totals'!G12*$C$2</f>
        <v>11.90534438135017</v>
      </c>
      <c r="H12" s="105">
        <f>'PG&amp;E Program Totals'!H12*$C$2</f>
        <v>10.531668093981095</v>
      </c>
      <c r="I12" s="105">
        <f>'PG&amp;E Program Totals'!I12*$C$2</f>
        <v>10.217763035981546</v>
      </c>
      <c r="J12" s="105">
        <f>'PG&amp;E Program Totals'!J12*$C$2</f>
        <v>10.135090862290772</v>
      </c>
      <c r="K12" s="105">
        <f>'PG&amp;E Program Totals'!K12*$C$2</f>
        <v>10.274533620264265</v>
      </c>
      <c r="L12" s="105">
        <f>'PG&amp;E Program Totals'!L12*$C$2</f>
        <v>9.643596209835625</v>
      </c>
      <c r="M12" s="105">
        <f>'PG&amp;E Program Totals'!M12*$C$2</f>
        <v>9.38455930941396</v>
      </c>
      <c r="N12" s="105">
        <f>'PG&amp;E Program Totals'!N12*$C$2</f>
        <v>11.157525863046251</v>
      </c>
      <c r="O12" s="105">
        <f>'PG&amp;E Program Totals'!O12*$C$2</f>
        <v>11.481766060673987</v>
      </c>
      <c r="P12" s="7"/>
      <c r="Q12" s="108"/>
      <c r="R12" s="108"/>
      <c r="S12" s="108"/>
      <c r="T12" s="108"/>
      <c r="U12" s="108"/>
      <c r="V12" s="108"/>
      <c r="W12" s="108"/>
      <c r="X12" s="108"/>
      <c r="Y12" s="108"/>
      <c r="Z12" s="108"/>
      <c r="AA12" s="108"/>
      <c r="AB12" s="108"/>
      <c r="AC12" s="108"/>
      <c r="AD12" s="108"/>
      <c r="AE12" s="108"/>
      <c r="AF12" s="108"/>
    </row>
    <row r="13" spans="1:32" ht="26.25">
      <c r="A13" s="206"/>
      <c r="B13" s="209"/>
      <c r="C13" s="155" t="s">
        <v>48</v>
      </c>
      <c r="D13" s="105">
        <f>'PG&amp;E Program Totals'!D13*$C$2</f>
        <v>6.2252089523747625</v>
      </c>
      <c r="E13" s="105">
        <f>'PG&amp;E Program Totals'!E13*$C$2</f>
        <v>4.842089111668375</v>
      </c>
      <c r="F13" s="105">
        <f>'PG&amp;E Program Totals'!F13*$C$2</f>
        <v>6.40339451220332</v>
      </c>
      <c r="G13" s="105">
        <f>'PG&amp;E Program Totals'!G13*$C$2</f>
        <v>7.013532436424658</v>
      </c>
      <c r="H13" s="105">
        <f>'PG&amp;E Program Totals'!H13*$C$2</f>
        <v>7.149507037937435</v>
      </c>
      <c r="I13" s="105">
        <f>'PG&amp;E Program Totals'!I13*$C$2</f>
        <v>7.638371289914166</v>
      </c>
      <c r="J13" s="105">
        <f>'PG&amp;E Program Totals'!J13*$C$2</f>
        <v>8.021516950823933</v>
      </c>
      <c r="K13" s="105">
        <f>'PG&amp;E Program Totals'!K13*$C$2</f>
        <v>7.926321897185153</v>
      </c>
      <c r="L13" s="105">
        <f>'PG&amp;E Program Totals'!L13*$C$2</f>
        <v>8.051175823935926</v>
      </c>
      <c r="M13" s="105">
        <f>'PG&amp;E Program Totals'!M13*$C$2</f>
        <v>5.724376466314117</v>
      </c>
      <c r="N13" s="105">
        <f>'PG&amp;E Program Totals'!N13*$C$2</f>
        <v>6.784746287170933</v>
      </c>
      <c r="O13" s="105">
        <f>'PG&amp;E Program Totals'!O13*$C$2</f>
        <v>6.398498034202065</v>
      </c>
      <c r="P13" s="7"/>
      <c r="Q13" s="108"/>
      <c r="R13" s="108"/>
      <c r="S13" s="108"/>
      <c r="T13" s="108"/>
      <c r="U13" s="108"/>
      <c r="V13" s="108"/>
      <c r="W13" s="108"/>
      <c r="X13" s="108"/>
      <c r="Y13" s="108"/>
      <c r="Z13" s="108"/>
      <c r="AA13" s="108"/>
      <c r="AB13" s="108"/>
      <c r="AC13" s="108"/>
      <c r="AD13" s="108"/>
      <c r="AE13" s="108"/>
      <c r="AF13" s="108"/>
    </row>
    <row r="14" spans="1:32" ht="15">
      <c r="A14" s="206"/>
      <c r="B14" s="209"/>
      <c r="C14" s="155" t="s">
        <v>49</v>
      </c>
      <c r="D14" s="105">
        <f>'PG&amp;E Program Totals'!D14*$C$2</f>
        <v>1.7960193775190008</v>
      </c>
      <c r="E14" s="105">
        <f>'PG&amp;E Program Totals'!E14*$C$2</f>
        <v>0.6720227877113104</v>
      </c>
      <c r="F14" s="105">
        <f>'PG&amp;E Program Totals'!F14*$C$2</f>
        <v>1.91326317583993</v>
      </c>
      <c r="G14" s="105">
        <f>'PG&amp;E Program Totals'!G14*$C$2</f>
        <v>1.938585434244883</v>
      </c>
      <c r="H14" s="105">
        <f>'PG&amp;E Program Totals'!H14*$C$2</f>
        <v>1.9957203563648653</v>
      </c>
      <c r="I14" s="105">
        <f>'PG&amp;E Program Totals'!I14*$C$2</f>
        <v>1.897759994603398</v>
      </c>
      <c r="J14" s="105">
        <f>'PG&amp;E Program Totals'!J14*$C$2</f>
        <v>1.8820397921515084</v>
      </c>
      <c r="K14" s="105">
        <f>'PG&amp;E Program Totals'!K14*$C$2</f>
        <v>1.6385238552402352</v>
      </c>
      <c r="L14" s="105">
        <f>'PG&amp;E Program Totals'!L14*$C$2</f>
        <v>1.6618367077478353</v>
      </c>
      <c r="M14" s="105">
        <f>'PG&amp;E Program Totals'!M14*$C$2</f>
        <v>0.3763132611056669</v>
      </c>
      <c r="N14" s="105">
        <f>'PG&amp;E Program Totals'!N14*$C$2</f>
        <v>1.7757284098748283</v>
      </c>
      <c r="O14" s="105">
        <f>'PG&amp;E Program Totals'!O14*$C$2</f>
        <v>1.861204718570446</v>
      </c>
      <c r="P14" s="7"/>
      <c r="Q14" s="108"/>
      <c r="R14" s="108"/>
      <c r="S14" s="108"/>
      <c r="T14" s="108"/>
      <c r="U14" s="108"/>
      <c r="V14" s="108"/>
      <c r="W14" s="108"/>
      <c r="X14" s="108"/>
      <c r="Y14" s="108"/>
      <c r="Z14" s="108"/>
      <c r="AA14" s="108"/>
      <c r="AB14" s="108"/>
      <c r="AC14" s="108"/>
      <c r="AD14" s="108"/>
      <c r="AE14" s="108"/>
      <c r="AF14" s="108"/>
    </row>
    <row r="15" spans="1:32" ht="15">
      <c r="A15" s="206"/>
      <c r="B15" s="209"/>
      <c r="C15" s="155" t="s">
        <v>50</v>
      </c>
      <c r="D15" s="105">
        <f>'PG&amp;E Program Totals'!D15*$C$2</f>
        <v>1.120592305314768</v>
      </c>
      <c r="E15" s="105">
        <f>'PG&amp;E Program Totals'!E15*$C$2</f>
        <v>0.5080337300448277</v>
      </c>
      <c r="F15" s="105">
        <f>'PG&amp;E Program Totals'!F15*$C$2</f>
        <v>1.7521811943983416</v>
      </c>
      <c r="G15" s="105">
        <f>'PG&amp;E Program Totals'!G15*$C$2</f>
        <v>2.0653601236178796</v>
      </c>
      <c r="H15" s="105">
        <f>'PG&amp;E Program Totals'!H15*$C$2</f>
        <v>2.25019668901885</v>
      </c>
      <c r="I15" s="105">
        <f>'PG&amp;E Program Totals'!I15*$C$2</f>
        <v>2.3344981666988427</v>
      </c>
      <c r="J15" s="105">
        <f>'PG&amp;E Program Totals'!J15*$C$2</f>
        <v>2.5831120327772585</v>
      </c>
      <c r="K15" s="105">
        <f>'PG&amp;E Program Totals'!K15*$C$2</f>
        <v>2.5593735561745903</v>
      </c>
      <c r="L15" s="105">
        <f>'PG&amp;E Program Totals'!L15*$C$2</f>
        <v>2.6424725788463954</v>
      </c>
      <c r="M15" s="105">
        <f>'PG&amp;E Program Totals'!M15*$C$2</f>
        <v>0.9398156252779062</v>
      </c>
      <c r="N15" s="105">
        <f>'PG&amp;E Program Totals'!N15*$C$2</f>
        <v>1.7739662253957194</v>
      </c>
      <c r="O15" s="105">
        <f>'PG&amp;E Program Totals'!O15*$C$2</f>
        <v>1.6168557300804047</v>
      </c>
      <c r="P15" s="7"/>
      <c r="Q15" s="108"/>
      <c r="R15" s="108"/>
      <c r="S15" s="108"/>
      <c r="T15" s="108"/>
      <c r="U15" s="108"/>
      <c r="V15" s="108"/>
      <c r="W15" s="108"/>
      <c r="X15" s="108"/>
      <c r="Y15" s="108"/>
      <c r="Z15" s="108"/>
      <c r="AA15" s="108"/>
      <c r="AB15" s="108"/>
      <c r="AC15" s="108"/>
      <c r="AD15" s="108"/>
      <c r="AE15" s="108"/>
      <c r="AF15" s="108"/>
    </row>
    <row r="16" spans="1:32" ht="15">
      <c r="A16" s="206"/>
      <c r="B16" s="209"/>
      <c r="C16" s="156" t="s">
        <v>11</v>
      </c>
      <c r="D16" s="105">
        <f>'PG&amp;E Program Totals'!D16*$C$2</f>
        <v>143.0254587717302</v>
      </c>
      <c r="E16" s="105">
        <f>'PG&amp;E Program Totals'!E16*$C$2</f>
        <v>126.30012088470882</v>
      </c>
      <c r="F16" s="105">
        <f>'PG&amp;E Program Totals'!F16*$C$2</f>
        <v>158.4837448662664</v>
      </c>
      <c r="G16" s="105">
        <f>'PG&amp;E Program Totals'!G16*$C$2</f>
        <v>175.43810827627527</v>
      </c>
      <c r="H16" s="105">
        <f>'PG&amp;E Program Totals'!H16*$C$2</f>
        <v>164.1253057144158</v>
      </c>
      <c r="I16" s="105">
        <f>'PG&amp;E Program Totals'!I16*$C$2</f>
        <v>149.66905921644096</v>
      </c>
      <c r="J16" s="105">
        <f>'PG&amp;E Program Totals'!J16*$C$2</f>
        <v>160.0521230478183</v>
      </c>
      <c r="K16" s="105">
        <f>'PG&amp;E Program Totals'!K16*$C$2</f>
        <v>167.6637590037961</v>
      </c>
      <c r="L16" s="105">
        <f>'PG&amp;E Program Totals'!L16*$C$2</f>
        <v>164.0815141334674</v>
      </c>
      <c r="M16" s="105">
        <f>'PG&amp;E Program Totals'!M16*$C$2</f>
        <v>157.4880055943536</v>
      </c>
      <c r="N16" s="105">
        <f>'PG&amp;E Program Totals'!N16*$C$2</f>
        <v>159.1002666946096</v>
      </c>
      <c r="O16" s="105">
        <f>'PG&amp;E Program Totals'!O16*$C$2</f>
        <v>148.10074333657033</v>
      </c>
      <c r="P16" s="7"/>
      <c r="Q16" s="108"/>
      <c r="R16" s="108"/>
      <c r="S16" s="108"/>
      <c r="T16" s="108"/>
      <c r="U16" s="108"/>
      <c r="V16" s="108"/>
      <c r="W16" s="108"/>
      <c r="X16" s="108"/>
      <c r="Y16" s="108"/>
      <c r="Z16" s="108"/>
      <c r="AA16" s="108"/>
      <c r="AB16" s="108"/>
      <c r="AC16" s="108"/>
      <c r="AD16" s="108"/>
      <c r="AE16" s="108"/>
      <c r="AF16" s="108"/>
    </row>
    <row r="17" spans="1:32" ht="27" thickBot="1">
      <c r="A17" s="207"/>
      <c r="B17" s="210"/>
      <c r="C17" s="155" t="s">
        <v>12</v>
      </c>
      <c r="D17" s="111">
        <f aca="true" t="shared" si="0" ref="D17:O17">SUM(D9:D16)</f>
        <v>186.2902060682727</v>
      </c>
      <c r="E17" s="111">
        <f t="shared" si="0"/>
        <v>157.3351015031085</v>
      </c>
      <c r="F17" s="111">
        <f t="shared" si="0"/>
        <v>204.86019109720712</v>
      </c>
      <c r="G17" s="111">
        <f t="shared" si="0"/>
        <v>226.884983536934</v>
      </c>
      <c r="H17" s="111">
        <f t="shared" si="0"/>
        <v>218.7185363138458</v>
      </c>
      <c r="I17" s="111">
        <f t="shared" si="0"/>
        <v>207.81172978261353</v>
      </c>
      <c r="J17" s="111">
        <f t="shared" si="0"/>
        <v>220.16346497475615</v>
      </c>
      <c r="K17" s="111">
        <f t="shared" si="0"/>
        <v>229.1623151358841</v>
      </c>
      <c r="L17" s="111">
        <f t="shared" si="0"/>
        <v>224.56174375644088</v>
      </c>
      <c r="M17" s="111">
        <f t="shared" si="0"/>
        <v>202.86238385343896</v>
      </c>
      <c r="N17" s="111">
        <f t="shared" si="0"/>
        <v>211.6843481487627</v>
      </c>
      <c r="O17" s="111">
        <f t="shared" si="0"/>
        <v>197.14834107634795</v>
      </c>
      <c r="P17" s="7"/>
      <c r="Q17" s="112"/>
      <c r="R17" s="112"/>
      <c r="S17" s="112"/>
      <c r="T17" s="112"/>
      <c r="U17" s="112"/>
      <c r="V17" s="112"/>
      <c r="W17" s="112"/>
      <c r="X17" s="108"/>
      <c r="Y17" s="108"/>
      <c r="Z17" s="108"/>
      <c r="AA17" s="108"/>
      <c r="AB17" s="108"/>
      <c r="AC17" s="108"/>
      <c r="AD17" s="108"/>
      <c r="AE17" s="108"/>
      <c r="AF17" s="108"/>
    </row>
    <row r="18" spans="1:32" ht="27" thickTop="1">
      <c r="A18" s="211" t="s">
        <v>51</v>
      </c>
      <c r="B18" s="211" t="s">
        <v>43</v>
      </c>
      <c r="C18" s="157" t="s">
        <v>44</v>
      </c>
      <c r="D18" s="113">
        <f>'PG&amp;E Program Totals'!D18*$C$2</f>
        <v>0</v>
      </c>
      <c r="E18" s="113">
        <f>'PG&amp;E Program Totals'!E18*$C$2</f>
        <v>0</v>
      </c>
      <c r="F18" s="113">
        <f>'PG&amp;E Program Totals'!F18*$C$2</f>
        <v>0</v>
      </c>
      <c r="G18" s="113">
        <f>'PG&amp;E Program Totals'!G18*$C$2</f>
        <v>0</v>
      </c>
      <c r="H18" s="113">
        <f>'PG&amp;E Program Totals'!H18*$C$2</f>
        <v>4.1489697190291634</v>
      </c>
      <c r="I18" s="113">
        <f>'PG&amp;E Program Totals'!I18*$C$2</f>
        <v>26.643815250680273</v>
      </c>
      <c r="J18" s="113">
        <f>'PG&amp;E Program Totals'!J18*$C$2</f>
        <v>46.25183719142112</v>
      </c>
      <c r="K18" s="113">
        <f>'PG&amp;E Program Totals'!K18*$C$2</f>
        <v>42.52470177230404</v>
      </c>
      <c r="L18" s="113">
        <f>'PG&amp;E Program Totals'!L18*$C$2</f>
        <v>34.659785872882246</v>
      </c>
      <c r="M18" s="113">
        <f>'PG&amp;E Program Totals'!M18*$C$2</f>
        <v>4.622274517073753</v>
      </c>
      <c r="N18" s="113">
        <f>'PG&amp;E Program Totals'!N18*$C$2</f>
        <v>0</v>
      </c>
      <c r="O18" s="113">
        <f>'PG&amp;E Program Totals'!O18*$C$2</f>
        <v>0</v>
      </c>
      <c r="P18" s="7"/>
      <c r="Q18" s="108"/>
      <c r="R18" s="108"/>
      <c r="S18" s="108"/>
      <c r="T18" s="108"/>
      <c r="U18" s="108"/>
      <c r="V18" s="108"/>
      <c r="W18" s="108"/>
      <c r="X18" s="108"/>
      <c r="Y18" s="108"/>
      <c r="Z18" s="108"/>
      <c r="AA18" s="108"/>
      <c r="AB18" s="108"/>
      <c r="AC18" s="108"/>
      <c r="AD18" s="108"/>
      <c r="AE18" s="108"/>
      <c r="AF18" s="108"/>
    </row>
    <row r="19" spans="1:32" ht="26.25">
      <c r="A19" s="212"/>
      <c r="B19" s="214"/>
      <c r="C19" s="157" t="s">
        <v>45</v>
      </c>
      <c r="D19" s="113">
        <f>'PG&amp;E Program Totals'!D19*$C$2</f>
        <v>0</v>
      </c>
      <c r="E19" s="113">
        <f>'PG&amp;E Program Totals'!E19*$C$2</f>
        <v>0</v>
      </c>
      <c r="F19" s="113">
        <f>'PG&amp;E Program Totals'!F19*$C$2</f>
        <v>0</v>
      </c>
      <c r="G19" s="113">
        <f>'PG&amp;E Program Totals'!G19*$C$2</f>
        <v>0</v>
      </c>
      <c r="H19" s="113">
        <f>'PG&amp;E Program Totals'!H19*$C$2</f>
        <v>9.36427388849921</v>
      </c>
      <c r="I19" s="113">
        <f>'PG&amp;E Program Totals'!I19*$C$2</f>
        <v>14.622097165122197</v>
      </c>
      <c r="J19" s="113">
        <f>'PG&amp;E Program Totals'!J19*$C$2</f>
        <v>40.48826032445262</v>
      </c>
      <c r="K19" s="113">
        <f>'PG&amp;E Program Totals'!K19*$C$2</f>
        <v>13.355475341513511</v>
      </c>
      <c r="L19" s="113">
        <f>'PG&amp;E Program Totals'!L19*$C$2</f>
        <v>19.292485408711123</v>
      </c>
      <c r="M19" s="113">
        <f>'PG&amp;E Program Totals'!M19*$C$2</f>
        <v>-0.8134576552681235</v>
      </c>
      <c r="N19" s="113">
        <f>'PG&amp;E Program Totals'!N19*$C$2</f>
        <v>0</v>
      </c>
      <c r="O19" s="113">
        <f>'PG&amp;E Program Totals'!O19*$C$2</f>
        <v>0</v>
      </c>
      <c r="P19" s="7"/>
      <c r="Q19" s="108"/>
      <c r="R19" s="108"/>
      <c r="S19" s="108"/>
      <c r="T19" s="108"/>
      <c r="U19" s="108"/>
      <c r="V19" s="108"/>
      <c r="W19" s="108"/>
      <c r="X19" s="108"/>
      <c r="Y19" s="108"/>
      <c r="Z19" s="108"/>
      <c r="AA19" s="108"/>
      <c r="AB19" s="108"/>
      <c r="AC19" s="108"/>
      <c r="AD19" s="108"/>
      <c r="AE19" s="108"/>
      <c r="AF19" s="108"/>
    </row>
    <row r="20" spans="1:32" ht="15">
      <c r="A20" s="212"/>
      <c r="B20" s="214"/>
      <c r="C20" s="157" t="s">
        <v>46</v>
      </c>
      <c r="D20" s="113">
        <f>'PG&amp;E Program Totals'!D20*$C$2</f>
        <v>0</v>
      </c>
      <c r="E20" s="113">
        <f>'PG&amp;E Program Totals'!E20*$C$2</f>
        <v>0</v>
      </c>
      <c r="F20" s="113">
        <f>'PG&amp;E Program Totals'!F20*$C$2</f>
        <v>0</v>
      </c>
      <c r="G20" s="113">
        <f>'PG&amp;E Program Totals'!G20*$C$2</f>
        <v>0</v>
      </c>
      <c r="H20" s="113">
        <f>'PG&amp;E Program Totals'!H20*$C$2</f>
        <v>0</v>
      </c>
      <c r="I20" s="113">
        <f>'PG&amp;E Program Totals'!I20*$C$2</f>
        <v>0</v>
      </c>
      <c r="J20" s="113">
        <f>'PG&amp;E Program Totals'!J20*$C$2</f>
        <v>0</v>
      </c>
      <c r="K20" s="113">
        <f>'PG&amp;E Program Totals'!K20*$C$2</f>
        <v>0</v>
      </c>
      <c r="L20" s="113">
        <f>'PG&amp;E Program Totals'!L20*$C$2</f>
        <v>0</v>
      </c>
      <c r="M20" s="113">
        <f>'PG&amp;E Program Totals'!M20*$C$2</f>
        <v>0</v>
      </c>
      <c r="N20" s="113">
        <f>'PG&amp;E Program Totals'!N20*$C$2</f>
        <v>0</v>
      </c>
      <c r="O20" s="113">
        <f>'PG&amp;E Program Totals'!O20*$C$2</f>
        <v>0</v>
      </c>
      <c r="P20" s="7"/>
      <c r="Q20" s="108"/>
      <c r="R20" s="108"/>
      <c r="S20" s="108"/>
      <c r="T20" s="108"/>
      <c r="U20" s="108"/>
      <c r="V20" s="108"/>
      <c r="W20" s="108"/>
      <c r="X20" s="108"/>
      <c r="Y20" s="108"/>
      <c r="Z20" s="108"/>
      <c r="AA20" s="108"/>
      <c r="AB20" s="108"/>
      <c r="AC20" s="108"/>
      <c r="AD20" s="108"/>
      <c r="AE20" s="108"/>
      <c r="AF20" s="108"/>
    </row>
    <row r="21" spans="1:32" ht="15">
      <c r="A21" s="212"/>
      <c r="B21" s="214"/>
      <c r="C21" s="157" t="s">
        <v>47</v>
      </c>
      <c r="D21" s="113">
        <f>'PG&amp;E Program Totals'!D21*$C$2</f>
        <v>0</v>
      </c>
      <c r="E21" s="113">
        <f>'PG&amp;E Program Totals'!E21*$C$2</f>
        <v>0</v>
      </c>
      <c r="F21" s="113">
        <f>'PG&amp;E Program Totals'!F21*$C$2</f>
        <v>0</v>
      </c>
      <c r="G21" s="113">
        <f>'PG&amp;E Program Totals'!G21*$C$2</f>
        <v>0</v>
      </c>
      <c r="H21" s="113">
        <f>'PG&amp;E Program Totals'!H21*$C$2</f>
        <v>2.782763670772797</v>
      </c>
      <c r="I21" s="113">
        <f>'PG&amp;E Program Totals'!I21*$C$2</f>
        <v>4.4533170123344314</v>
      </c>
      <c r="J21" s="113">
        <f>'PG&amp;E Program Totals'!J21*$C$2</f>
        <v>12.61139096633703</v>
      </c>
      <c r="K21" s="113">
        <f>'PG&amp;E Program Totals'!K21*$C$2</f>
        <v>4.241840400442168</v>
      </c>
      <c r="L21" s="113">
        <f>'PG&amp;E Program Totals'!L21*$C$2</f>
        <v>6.296184630252725</v>
      </c>
      <c r="M21" s="113">
        <f>'PG&amp;E Program Totals'!M21*$C$2</f>
        <v>-0.2718985010043384</v>
      </c>
      <c r="N21" s="113">
        <f>'PG&amp;E Program Totals'!N21*$C$2</f>
        <v>0</v>
      </c>
      <c r="O21" s="113">
        <f>'PG&amp;E Program Totals'!O21*$C$2</f>
        <v>0</v>
      </c>
      <c r="P21" s="7"/>
      <c r="Q21" s="108"/>
      <c r="R21" s="108"/>
      <c r="S21" s="108"/>
      <c r="T21" s="108"/>
      <c r="U21" s="108"/>
      <c r="V21" s="108"/>
      <c r="W21" s="108"/>
      <c r="X21" s="108"/>
      <c r="Y21" s="108"/>
      <c r="Z21" s="108"/>
      <c r="AA21" s="108"/>
      <c r="AB21" s="108"/>
      <c r="AC21" s="108"/>
      <c r="AD21" s="108"/>
      <c r="AE21" s="108"/>
      <c r="AF21" s="108"/>
    </row>
    <row r="22" spans="1:32" ht="26.25">
      <c r="A22" s="212"/>
      <c r="B22" s="214"/>
      <c r="C22" s="157" t="s">
        <v>48</v>
      </c>
      <c r="D22" s="113">
        <f>'PG&amp;E Program Totals'!D22*$C$2</f>
        <v>0</v>
      </c>
      <c r="E22" s="113">
        <f>'PG&amp;E Program Totals'!E22*$C$2</f>
        <v>0</v>
      </c>
      <c r="F22" s="113">
        <f>'PG&amp;E Program Totals'!F22*$C$2</f>
        <v>0</v>
      </c>
      <c r="G22" s="113">
        <f>'PG&amp;E Program Totals'!G22*$C$2</f>
        <v>0</v>
      </c>
      <c r="H22" s="113">
        <f>'PG&amp;E Program Totals'!H22*$C$2</f>
        <v>0.2730174248767842</v>
      </c>
      <c r="I22" s="113">
        <f>'PG&amp;E Program Totals'!I22*$C$2</f>
        <v>3.008786293006856</v>
      </c>
      <c r="J22" s="113">
        <f>'PG&amp;E Program Totals'!J22*$C$2</f>
        <v>4.795707717302857</v>
      </c>
      <c r="K22" s="113">
        <f>'PG&amp;E Program Totals'!K22*$C$2</f>
        <v>4.631225908053319</v>
      </c>
      <c r="L22" s="113">
        <f>'PG&amp;E Program Totals'!L22*$C$2</f>
        <v>3.3590094650824023</v>
      </c>
      <c r="M22" s="113">
        <f>'PG&amp;E Program Totals'!M22*$C$2</f>
        <v>0.7317762125795775</v>
      </c>
      <c r="N22" s="113">
        <f>'PG&amp;E Program Totals'!N22*$C$2</f>
        <v>0</v>
      </c>
      <c r="O22" s="113">
        <f>'PG&amp;E Program Totals'!O22*$C$2</f>
        <v>0</v>
      </c>
      <c r="P22" s="7"/>
      <c r="Q22" s="108"/>
      <c r="R22" s="108"/>
      <c r="S22" s="108"/>
      <c r="T22" s="108"/>
      <c r="U22" s="108"/>
      <c r="V22" s="108"/>
      <c r="W22" s="108"/>
      <c r="X22" s="108"/>
      <c r="Y22" s="108"/>
      <c r="Z22" s="108"/>
      <c r="AA22" s="108"/>
      <c r="AB22" s="108"/>
      <c r="AC22" s="108"/>
      <c r="AD22" s="108"/>
      <c r="AE22" s="108"/>
      <c r="AF22" s="108"/>
    </row>
    <row r="23" spans="1:32" ht="15">
      <c r="A23" s="212"/>
      <c r="B23" s="214"/>
      <c r="C23" s="157" t="s">
        <v>49</v>
      </c>
      <c r="D23" s="113">
        <f>'PG&amp;E Program Totals'!D23*$C$2</f>
        <v>0</v>
      </c>
      <c r="E23" s="113">
        <f>'PG&amp;E Program Totals'!E23*$C$2</f>
        <v>0</v>
      </c>
      <c r="F23" s="113">
        <f>'PG&amp;E Program Totals'!F23*$C$2</f>
        <v>0</v>
      </c>
      <c r="G23" s="113">
        <f>'PG&amp;E Program Totals'!G23*$C$2</f>
        <v>0</v>
      </c>
      <c r="H23" s="113">
        <f>'PG&amp;E Program Totals'!H23*$C$2</f>
        <v>2.8577315702266675</v>
      </c>
      <c r="I23" s="113">
        <f>'PG&amp;E Program Totals'!I23*$C$2</f>
        <v>9.640648084993332</v>
      </c>
      <c r="J23" s="113">
        <f>'PG&amp;E Program Totals'!J23*$C$2</f>
        <v>19.114576512992233</v>
      </c>
      <c r="K23" s="113">
        <f>'PG&amp;E Program Totals'!K23*$C$2</f>
        <v>15.634723269685681</v>
      </c>
      <c r="L23" s="113">
        <f>'PG&amp;E Program Totals'!L23*$C$2</f>
        <v>15.064072094738304</v>
      </c>
      <c r="M23" s="113">
        <f>'PG&amp;E Program Totals'!M23*$C$2</f>
        <v>0.3759584211418013</v>
      </c>
      <c r="N23" s="113">
        <f>'PG&amp;E Program Totals'!N23*$C$2</f>
        <v>0</v>
      </c>
      <c r="O23" s="113">
        <f>'PG&amp;E Program Totals'!O23*$C$2</f>
        <v>0</v>
      </c>
      <c r="P23" s="7"/>
      <c r="Q23" s="108"/>
      <c r="R23" s="108"/>
      <c r="S23" s="108"/>
      <c r="T23" s="108"/>
      <c r="U23" s="108"/>
      <c r="V23" s="108"/>
      <c r="W23" s="108"/>
      <c r="X23" s="108"/>
      <c r="Y23" s="108"/>
      <c r="Z23" s="108"/>
      <c r="AA23" s="108"/>
      <c r="AB23" s="108"/>
      <c r="AC23" s="108"/>
      <c r="AD23" s="108"/>
      <c r="AE23" s="108"/>
      <c r="AF23" s="108"/>
    </row>
    <row r="24" spans="1:32" ht="15">
      <c r="A24" s="212"/>
      <c r="B24" s="214"/>
      <c r="C24" s="157" t="s">
        <v>50</v>
      </c>
      <c r="D24" s="113">
        <f>'PG&amp;E Program Totals'!D24*$C$2</f>
        <v>0</v>
      </c>
      <c r="E24" s="113">
        <f>'PG&amp;E Program Totals'!E24*$C$2</f>
        <v>0</v>
      </c>
      <c r="F24" s="113">
        <f>'PG&amp;E Program Totals'!F24*$C$2</f>
        <v>0</v>
      </c>
      <c r="G24" s="113">
        <f>'PG&amp;E Program Totals'!G24*$C$2</f>
        <v>0</v>
      </c>
      <c r="H24" s="113">
        <f>'PG&amp;E Program Totals'!H24*$C$2</f>
        <v>3.6141241080000537</v>
      </c>
      <c r="I24" s="113">
        <f>'PG&amp;E Program Totals'!I24*$C$2</f>
        <v>11.987031445512251</v>
      </c>
      <c r="J24" s="113">
        <f>'PG&amp;E Program Totals'!J24*$C$2</f>
        <v>23.50747163621459</v>
      </c>
      <c r="K24" s="113">
        <f>'PG&amp;E Program Totals'!K24*$C$2</f>
        <v>18.659174496906775</v>
      </c>
      <c r="L24" s="113">
        <f>'PG&amp;E Program Totals'!L24*$C$2</f>
        <v>17.7125649008176</v>
      </c>
      <c r="M24" s="113">
        <f>'PG&amp;E Program Totals'!M24*$C$2</f>
        <v>0.5650565555851477</v>
      </c>
      <c r="N24" s="113">
        <f>'PG&amp;E Program Totals'!N24*$C$2</f>
        <v>0</v>
      </c>
      <c r="O24" s="113">
        <f>'PG&amp;E Program Totals'!O24*$C$2</f>
        <v>0</v>
      </c>
      <c r="P24" s="7"/>
      <c r="Q24" s="108"/>
      <c r="R24" s="108"/>
      <c r="S24" s="108"/>
      <c r="T24" s="108"/>
      <c r="U24" s="108"/>
      <c r="V24" s="108"/>
      <c r="W24" s="108"/>
      <c r="X24" s="108"/>
      <c r="Y24" s="108"/>
      <c r="Z24" s="108"/>
      <c r="AA24" s="108"/>
      <c r="AB24" s="108"/>
      <c r="AC24" s="108"/>
      <c r="AD24" s="108"/>
      <c r="AE24" s="108"/>
      <c r="AF24" s="108"/>
    </row>
    <row r="25" spans="1:32" ht="15">
      <c r="A25" s="212"/>
      <c r="B25" s="214"/>
      <c r="C25" s="158" t="s">
        <v>11</v>
      </c>
      <c r="D25" s="113">
        <f>'PG&amp;E Program Totals'!D25*$C$2</f>
        <v>0</v>
      </c>
      <c r="E25" s="113">
        <f>'PG&amp;E Program Totals'!E25*$C$2</f>
        <v>0</v>
      </c>
      <c r="F25" s="113">
        <f>'PG&amp;E Program Totals'!F25*$C$2</f>
        <v>0</v>
      </c>
      <c r="G25" s="113">
        <f>'PG&amp;E Program Totals'!G25*$C$2</f>
        <v>0</v>
      </c>
      <c r="H25" s="113">
        <f>'PG&amp;E Program Totals'!H25*$C$2</f>
        <v>2.7402445636198545</v>
      </c>
      <c r="I25" s="113">
        <f>'PG&amp;E Program Totals'!I25*$C$2</f>
        <v>9.189721764397659</v>
      </c>
      <c r="J25" s="113">
        <f>'PG&amp;E Program Totals'!J25*$C$2</f>
        <v>17.381363434573633</v>
      </c>
      <c r="K25" s="113">
        <f>'PG&amp;E Program Totals'!K25*$C$2</f>
        <v>14.356912207352535</v>
      </c>
      <c r="L25" s="113">
        <f>'PG&amp;E Program Totals'!L25*$C$2</f>
        <v>13.685557883885032</v>
      </c>
      <c r="M25" s="113">
        <f>'PG&amp;E Program Totals'!M25*$C$2</f>
        <v>0.3681259540346804</v>
      </c>
      <c r="N25" s="113">
        <f>'PG&amp;E Program Totals'!N25*$C$2</f>
        <v>0</v>
      </c>
      <c r="O25" s="113">
        <f>'PG&amp;E Program Totals'!O25*$C$2</f>
        <v>0</v>
      </c>
      <c r="P25" s="118"/>
      <c r="Q25" s="119"/>
      <c r="R25" s="119"/>
      <c r="S25" s="119"/>
      <c r="T25" s="119"/>
      <c r="U25" s="119"/>
      <c r="V25" s="119"/>
      <c r="W25" s="119"/>
      <c r="X25" s="104"/>
      <c r="Y25" s="104"/>
      <c r="Z25" s="104"/>
      <c r="AA25" s="104"/>
      <c r="AB25" s="104"/>
      <c r="AC25" s="104"/>
      <c r="AD25" s="108"/>
      <c r="AE25" s="108"/>
      <c r="AF25" s="108"/>
    </row>
    <row r="26" spans="1:32" ht="27" thickBot="1">
      <c r="A26" s="213"/>
      <c r="B26" s="215"/>
      <c r="C26" s="157" t="s">
        <v>12</v>
      </c>
      <c r="D26" s="120">
        <f aca="true" t="shared" si="1" ref="D26:O26">SUM(D18:D25)</f>
        <v>0</v>
      </c>
      <c r="E26" s="120">
        <f t="shared" si="1"/>
        <v>0</v>
      </c>
      <c r="F26" s="120">
        <f t="shared" si="1"/>
        <v>0</v>
      </c>
      <c r="G26" s="120">
        <f t="shared" si="1"/>
        <v>0</v>
      </c>
      <c r="H26" s="120">
        <f t="shared" si="1"/>
        <v>25.78112494502453</v>
      </c>
      <c r="I26" s="120">
        <f t="shared" si="1"/>
        <v>79.545417016047</v>
      </c>
      <c r="J26" s="120">
        <f t="shared" si="1"/>
        <v>164.1506077832941</v>
      </c>
      <c r="K26" s="120">
        <f t="shared" si="1"/>
        <v>113.40405339625804</v>
      </c>
      <c r="L26" s="120">
        <f t="shared" si="1"/>
        <v>110.06966025636942</v>
      </c>
      <c r="M26" s="120">
        <f t="shared" si="1"/>
        <v>5.577835504142498</v>
      </c>
      <c r="N26" s="120">
        <f t="shared" si="1"/>
        <v>0</v>
      </c>
      <c r="O26" s="120">
        <f t="shared" si="1"/>
        <v>0</v>
      </c>
      <c r="P26" s="7"/>
      <c r="Q26" s="108"/>
      <c r="R26" s="108"/>
      <c r="S26" s="108"/>
      <c r="T26" s="108"/>
      <c r="U26" s="108"/>
      <c r="V26" s="108"/>
      <c r="W26" s="108"/>
      <c r="X26" s="108"/>
      <c r="Y26" s="108"/>
      <c r="Z26" s="108"/>
      <c r="AA26" s="108"/>
      <c r="AB26" s="108"/>
      <c r="AC26" s="108"/>
      <c r="AD26" s="108"/>
      <c r="AE26" s="108"/>
      <c r="AF26" s="108"/>
    </row>
    <row r="27" spans="1:32" ht="27" thickTop="1">
      <c r="A27" s="208" t="s">
        <v>52</v>
      </c>
      <c r="B27" s="208" t="s">
        <v>43</v>
      </c>
      <c r="C27" s="155" t="s">
        <v>44</v>
      </c>
      <c r="D27" s="105">
        <f>'PG&amp;E Program Totals'!D27*$C$2</f>
        <v>0</v>
      </c>
      <c r="E27" s="105">
        <f>'PG&amp;E Program Totals'!E27*$C$2</f>
        <v>0</v>
      </c>
      <c r="F27" s="105">
        <f>'PG&amp;E Program Totals'!F27*$C$2</f>
        <v>0</v>
      </c>
      <c r="G27" s="105">
        <f>'PG&amp;E Program Totals'!G27*$C$2</f>
        <v>0</v>
      </c>
      <c r="H27" s="105">
        <f>'PG&amp;E Program Totals'!H27*$C$2</f>
        <v>1.6459370163678264</v>
      </c>
      <c r="I27" s="105">
        <f>'PG&amp;E Program Totals'!I27*$C$2</f>
        <v>1.8216080643418227</v>
      </c>
      <c r="J27" s="105">
        <f>'PG&amp;E Program Totals'!J27*$C$2</f>
        <v>2.141620291861332</v>
      </c>
      <c r="K27" s="105">
        <f>'PG&amp;E Program Totals'!K27*$C$2</f>
        <v>2.3128156443455454</v>
      </c>
      <c r="L27" s="105">
        <f>'PG&amp;E Program Totals'!L27*$C$2</f>
        <v>2.3430265889015827</v>
      </c>
      <c r="M27" s="105">
        <f>'PG&amp;E Program Totals'!M27*$C$2</f>
        <v>1.9100030502650438</v>
      </c>
      <c r="N27" s="105">
        <f>'PG&amp;E Program Totals'!N27*$C$2</f>
        <v>0</v>
      </c>
      <c r="O27" s="105">
        <f>'PG&amp;E Program Totals'!O27*$C$2</f>
        <v>0</v>
      </c>
      <c r="P27" s="7"/>
      <c r="Q27" s="108"/>
      <c r="R27" s="108"/>
      <c r="S27" s="108"/>
      <c r="T27" s="108"/>
      <c r="U27" s="108"/>
      <c r="V27" s="108"/>
      <c r="W27" s="108"/>
      <c r="X27" s="108"/>
      <c r="Y27" s="108"/>
      <c r="Z27" s="108"/>
      <c r="AA27" s="108"/>
      <c r="AB27" s="108"/>
      <c r="AC27" s="108"/>
      <c r="AD27" s="108"/>
      <c r="AE27" s="108"/>
      <c r="AF27" s="108"/>
    </row>
    <row r="28" spans="1:32" ht="26.25">
      <c r="A28" s="209"/>
      <c r="B28" s="216"/>
      <c r="C28" s="155" t="s">
        <v>45</v>
      </c>
      <c r="D28" s="105">
        <f>'PG&amp;E Program Totals'!D28*$C$2</f>
        <v>0</v>
      </c>
      <c r="E28" s="105">
        <f>'PG&amp;E Program Totals'!E28*$C$2</f>
        <v>0</v>
      </c>
      <c r="F28" s="105">
        <f>'PG&amp;E Program Totals'!F28*$C$2</f>
        <v>0</v>
      </c>
      <c r="G28" s="105">
        <f>'PG&amp;E Program Totals'!G28*$C$2</f>
        <v>0</v>
      </c>
      <c r="H28" s="105">
        <f>'PG&amp;E Program Totals'!H28*$C$2</f>
        <v>0.8805930876148738</v>
      </c>
      <c r="I28" s="105">
        <f>'PG&amp;E Program Totals'!I28*$C$2</f>
        <v>0.9141608037882488</v>
      </c>
      <c r="J28" s="105">
        <f>'PG&amp;E Program Totals'!J28*$C$2</f>
        <v>1.0808804607826785</v>
      </c>
      <c r="K28" s="105">
        <f>'PG&amp;E Program Totals'!K28*$C$2</f>
        <v>0.9510852915789615</v>
      </c>
      <c r="L28" s="105">
        <f>'PG&amp;E Program Totals'!L28*$C$2</f>
        <v>0.9689880735380948</v>
      </c>
      <c r="M28" s="105">
        <f>'PG&amp;E Program Totals'!M28*$C$2</f>
        <v>0.9287068141300446</v>
      </c>
      <c r="N28" s="105">
        <f>'PG&amp;E Program Totals'!N28*$C$2</f>
        <v>0</v>
      </c>
      <c r="O28" s="105">
        <f>'PG&amp;E Program Totals'!O28*$C$2</f>
        <v>0</v>
      </c>
      <c r="P28" s="7"/>
      <c r="Q28" s="108"/>
      <c r="R28" s="108"/>
      <c r="S28" s="108"/>
      <c r="T28" s="108"/>
      <c r="U28" s="108"/>
      <c r="V28" s="108"/>
      <c r="W28" s="108"/>
      <c r="X28" s="108"/>
      <c r="Y28" s="108"/>
      <c r="Z28" s="108"/>
      <c r="AA28" s="108"/>
      <c r="AB28" s="108"/>
      <c r="AC28" s="108"/>
      <c r="AD28" s="108"/>
      <c r="AE28" s="108"/>
      <c r="AF28" s="108"/>
    </row>
    <row r="29" spans="1:32" ht="15">
      <c r="A29" s="209"/>
      <c r="B29" s="216"/>
      <c r="C29" s="155" t="s">
        <v>46</v>
      </c>
      <c r="D29" s="105">
        <f>'PG&amp;E Program Totals'!D29*$C$2</f>
        <v>0</v>
      </c>
      <c r="E29" s="105">
        <f>'PG&amp;E Program Totals'!E29*$C$2</f>
        <v>0</v>
      </c>
      <c r="F29" s="105">
        <f>'PG&amp;E Program Totals'!F29*$C$2</f>
        <v>0</v>
      </c>
      <c r="G29" s="105">
        <f>'PG&amp;E Program Totals'!G29*$C$2</f>
        <v>0</v>
      </c>
      <c r="H29" s="105">
        <f>'PG&amp;E Program Totals'!H29*$C$2</f>
        <v>0</v>
      </c>
      <c r="I29" s="105">
        <f>'PG&amp;E Program Totals'!I29*$C$2</f>
        <v>0</v>
      </c>
      <c r="J29" s="105">
        <f>'PG&amp;E Program Totals'!J29*$C$2</f>
        <v>0</v>
      </c>
      <c r="K29" s="105">
        <f>'PG&amp;E Program Totals'!K29*$C$2</f>
        <v>0.0011189238724458371</v>
      </c>
      <c r="L29" s="105">
        <f>'PG&amp;E Program Totals'!L29*$C$2</f>
        <v>0.0011189238724458371</v>
      </c>
      <c r="M29" s="105">
        <f>'PG&amp;E Program Totals'!M29*$C$2</f>
        <v>0.0011189238724458371</v>
      </c>
      <c r="N29" s="105">
        <f>'PG&amp;E Program Totals'!N29*$C$2</f>
        <v>0</v>
      </c>
      <c r="O29" s="105">
        <f>'PG&amp;E Program Totals'!O29*$C$2</f>
        <v>0</v>
      </c>
      <c r="P29" s="7"/>
      <c r="Q29" s="108"/>
      <c r="R29" s="108"/>
      <c r="S29" s="108"/>
      <c r="T29" s="108"/>
      <c r="U29" s="108"/>
      <c r="V29" s="108"/>
      <c r="W29" s="108"/>
      <c r="X29" s="108"/>
      <c r="Y29" s="108"/>
      <c r="Z29" s="108"/>
      <c r="AA29" s="108"/>
      <c r="AB29" s="108"/>
      <c r="AC29" s="108"/>
      <c r="AD29" s="108"/>
      <c r="AE29" s="108"/>
      <c r="AF29" s="108"/>
    </row>
    <row r="30" spans="1:32" ht="15">
      <c r="A30" s="209"/>
      <c r="B30" s="216"/>
      <c r="C30" s="155" t="s">
        <v>47</v>
      </c>
      <c r="D30" s="105">
        <f>'PG&amp;E Program Totals'!D30*$C$2</f>
        <v>0</v>
      </c>
      <c r="E30" s="105">
        <f>'PG&amp;E Program Totals'!E30*$C$2</f>
        <v>0</v>
      </c>
      <c r="F30" s="105">
        <f>'PG&amp;E Program Totals'!F30*$C$2</f>
        <v>0</v>
      </c>
      <c r="G30" s="105">
        <f>'PG&amp;E Program Totals'!G30*$C$2</f>
        <v>0</v>
      </c>
      <c r="H30" s="105">
        <f>'PG&amp;E Program Totals'!H30*$C$2</f>
        <v>0.2864445113461343</v>
      </c>
      <c r="I30" s="105">
        <f>'PG&amp;E Program Totals'!I30*$C$2</f>
        <v>0.2898012829634718</v>
      </c>
      <c r="J30" s="105">
        <f>'PG&amp;E Program Totals'!J30*$C$2</f>
        <v>0.3412717810959803</v>
      </c>
      <c r="K30" s="105">
        <f>'PG&amp;E Program Totals'!K30*$C$2</f>
        <v>0.3211311513919552</v>
      </c>
      <c r="L30" s="105">
        <f>'PG&amp;E Program Totals'!L30*$C$2</f>
        <v>0.3177743797746177</v>
      </c>
      <c r="M30" s="105">
        <f>'PG&amp;E Program Totals'!M30*$C$2</f>
        <v>0.3077040649226052</v>
      </c>
      <c r="N30" s="105">
        <f>'PG&amp;E Program Totals'!N30*$C$2</f>
        <v>0</v>
      </c>
      <c r="O30" s="105">
        <f>'PG&amp;E Program Totals'!O30*$C$2</f>
        <v>0</v>
      </c>
      <c r="P30" s="7"/>
      <c r="Q30" s="108"/>
      <c r="R30" s="108"/>
      <c r="S30" s="108"/>
      <c r="T30" s="108"/>
      <c r="U30" s="108"/>
      <c r="V30" s="108"/>
      <c r="W30" s="108"/>
      <c r="X30" s="108"/>
      <c r="Y30" s="108"/>
      <c r="Z30" s="108"/>
      <c r="AA30" s="108"/>
      <c r="AB30" s="108"/>
      <c r="AC30" s="108"/>
      <c r="AD30" s="108"/>
      <c r="AE30" s="108"/>
      <c r="AF30" s="108"/>
    </row>
    <row r="31" spans="1:32" ht="26.25">
      <c r="A31" s="209"/>
      <c r="B31" s="216"/>
      <c r="C31" s="155" t="s">
        <v>48</v>
      </c>
      <c r="D31" s="105">
        <f>'PG&amp;E Program Totals'!D31*$C$2</f>
        <v>0</v>
      </c>
      <c r="E31" s="105">
        <f>'PG&amp;E Program Totals'!E31*$C$2</f>
        <v>0</v>
      </c>
      <c r="F31" s="105">
        <f>'PG&amp;E Program Totals'!F31*$C$2</f>
        <v>0</v>
      </c>
      <c r="G31" s="105">
        <f>'PG&amp;E Program Totals'!G31*$C$2</f>
        <v>0</v>
      </c>
      <c r="H31" s="105">
        <f>'PG&amp;E Program Totals'!H31*$C$2</f>
        <v>0.08727606205077529</v>
      </c>
      <c r="I31" s="105">
        <f>'PG&amp;E Program Totals'!I31*$C$2</f>
        <v>0.10629776788235452</v>
      </c>
      <c r="J31" s="105">
        <f>'PG&amp;E Program Totals'!J31*$C$2</f>
        <v>0.11413023498947537</v>
      </c>
      <c r="K31" s="105">
        <f>'PG&amp;E Program Totals'!K31*$C$2</f>
        <v>0.1387465601832838</v>
      </c>
      <c r="L31" s="105">
        <f>'PG&amp;E Program Totals'!L31*$C$2</f>
        <v>0.13538978856594627</v>
      </c>
      <c r="M31" s="105">
        <f>'PG&amp;E Program Totals'!M31*$C$2</f>
        <v>0.1264383975863796</v>
      </c>
      <c r="N31" s="105">
        <f>'PG&amp;E Program Totals'!N31*$C$2</f>
        <v>0</v>
      </c>
      <c r="O31" s="105">
        <f>'PG&amp;E Program Totals'!O31*$C$2</f>
        <v>0</v>
      </c>
      <c r="P31" s="7"/>
      <c r="Q31" s="108"/>
      <c r="R31" s="108"/>
      <c r="S31" s="108"/>
      <c r="T31" s="108"/>
      <c r="U31" s="108"/>
      <c r="V31" s="108"/>
      <c r="W31" s="108"/>
      <c r="X31" s="108"/>
      <c r="Y31" s="108"/>
      <c r="Z31" s="108"/>
      <c r="AA31" s="108"/>
      <c r="AB31" s="108"/>
      <c r="AC31" s="108"/>
      <c r="AD31" s="108"/>
      <c r="AE31" s="108"/>
      <c r="AF31" s="108"/>
    </row>
    <row r="32" spans="1:36" ht="15">
      <c r="A32" s="209"/>
      <c r="B32" s="216"/>
      <c r="C32" s="155" t="s">
        <v>49</v>
      </c>
      <c r="D32" s="105">
        <f>'PG&amp;E Program Totals'!D32*$C$2</f>
        <v>0</v>
      </c>
      <c r="E32" s="105">
        <f>'PG&amp;E Program Totals'!E32*$C$2</f>
        <v>0</v>
      </c>
      <c r="F32" s="105">
        <f>'PG&amp;E Program Totals'!F32*$C$2</f>
        <v>0</v>
      </c>
      <c r="G32" s="105">
        <f>'PG&amp;E Program Totals'!G32*$C$2</f>
        <v>0</v>
      </c>
      <c r="H32" s="105">
        <f>'PG&amp;E Program Totals'!H32*$C$2</f>
        <v>0.37260164952446373</v>
      </c>
      <c r="I32" s="105">
        <f>'PG&amp;E Program Totals'!I32*$C$2</f>
        <v>0.3770773450142471</v>
      </c>
      <c r="J32" s="105">
        <f>'PG&amp;E Program Totals'!J32*$C$2</f>
        <v>0.45204524446811817</v>
      </c>
      <c r="K32" s="105">
        <f>'PG&amp;E Program Totals'!K32*$C$2</f>
        <v>0.4721858741721432</v>
      </c>
      <c r="L32" s="105">
        <f>'PG&amp;E Program Totals'!L32*$C$2</f>
        <v>0.45875878770279316</v>
      </c>
      <c r="M32" s="105">
        <f>'PG&amp;E Program Totals'!M32*$C$2</f>
        <v>0.40057474633560963</v>
      </c>
      <c r="N32" s="105">
        <f>'PG&amp;E Program Totals'!N32*$C$2</f>
        <v>0</v>
      </c>
      <c r="O32" s="105">
        <f>'PG&amp;E Program Totals'!O32*$C$2</f>
        <v>0</v>
      </c>
      <c r="P32" s="7"/>
      <c r="Q32" s="108"/>
      <c r="R32" s="108"/>
      <c r="S32" s="108"/>
      <c r="T32" s="108"/>
      <c r="U32" s="108"/>
      <c r="V32" s="108"/>
      <c r="W32" s="108"/>
      <c r="X32" s="108"/>
      <c r="Y32" s="108"/>
      <c r="Z32" s="108"/>
      <c r="AA32" s="108"/>
      <c r="AB32" s="108"/>
      <c r="AC32" s="108"/>
      <c r="AD32" s="108"/>
      <c r="AE32" s="108"/>
      <c r="AF32" s="108"/>
      <c r="AG32" s="7"/>
      <c r="AH32" s="7"/>
      <c r="AI32" s="7"/>
      <c r="AJ32" s="7"/>
    </row>
    <row r="33" spans="1:36" ht="15">
      <c r="A33" s="209"/>
      <c r="B33" s="216"/>
      <c r="C33" s="155" t="s">
        <v>50</v>
      </c>
      <c r="D33" s="105">
        <f>'PG&amp;E Program Totals'!D33*$C$2</f>
        <v>0</v>
      </c>
      <c r="E33" s="105">
        <f>'PG&amp;E Program Totals'!E33*$C$2</f>
        <v>0</v>
      </c>
      <c r="F33" s="105">
        <f>'PG&amp;E Program Totals'!F33*$C$2</f>
        <v>0</v>
      </c>
      <c r="G33" s="105">
        <f>'PG&amp;E Program Totals'!G33*$C$2</f>
        <v>0</v>
      </c>
      <c r="H33" s="105">
        <f>'PG&amp;E Program Totals'!H33*$C$2</f>
        <v>0.4319046147640931</v>
      </c>
      <c r="I33" s="105">
        <f>'PG&amp;E Program Totals'!I33*$C$2</f>
        <v>0.43861815799876813</v>
      </c>
      <c r="J33" s="105">
        <f>'PG&amp;E Program Totals'!J33*$C$2</f>
        <v>0.4934454277486141</v>
      </c>
      <c r="K33" s="105">
        <f>'PG&amp;E Program Totals'!K33*$C$2</f>
        <v>0.50799143809041</v>
      </c>
      <c r="L33" s="105">
        <f>'PG&amp;E Program Totals'!L33*$C$2</f>
        <v>0.5214185245597601</v>
      </c>
      <c r="M33" s="105">
        <f>'PG&amp;E Program Totals'!M33*$C$2</f>
        <v>0.4296667670192014</v>
      </c>
      <c r="N33" s="105">
        <f>'PG&amp;E Program Totals'!N33*$C$2</f>
        <v>0</v>
      </c>
      <c r="O33" s="105">
        <f>'PG&amp;E Program Totals'!O33*$C$2</f>
        <v>0</v>
      </c>
      <c r="P33" s="7"/>
      <c r="Q33" s="108"/>
      <c r="R33" s="108"/>
      <c r="S33" s="108"/>
      <c r="T33" s="108"/>
      <c r="U33" s="108"/>
      <c r="V33" s="108"/>
      <c r="W33" s="108"/>
      <c r="X33" s="108"/>
      <c r="Y33" s="108"/>
      <c r="Z33" s="108"/>
      <c r="AA33" s="108"/>
      <c r="AB33" s="108"/>
      <c r="AC33" s="108"/>
      <c r="AD33" s="108"/>
      <c r="AE33" s="108"/>
      <c r="AF33" s="108"/>
      <c r="AG33" s="7"/>
      <c r="AH33" s="7"/>
      <c r="AI33" s="7"/>
      <c r="AJ33" s="7"/>
    </row>
    <row r="34" spans="1:36" ht="15">
      <c r="A34" s="209"/>
      <c r="B34" s="216"/>
      <c r="C34" s="156" t="s">
        <v>11</v>
      </c>
      <c r="D34" s="105">
        <f>'PG&amp;E Program Totals'!D34*$C$2</f>
        <v>0</v>
      </c>
      <c r="E34" s="105">
        <f>'PG&amp;E Program Totals'!E34*$C$2</f>
        <v>0</v>
      </c>
      <c r="F34" s="105">
        <f>'PG&amp;E Program Totals'!F34*$C$2</f>
        <v>0</v>
      </c>
      <c r="G34" s="105">
        <f>'PG&amp;E Program Totals'!G34*$C$2</f>
        <v>0</v>
      </c>
      <c r="H34" s="105">
        <f>'PG&amp;E Program Totals'!H34*$C$2</f>
        <v>0.8962580218291155</v>
      </c>
      <c r="I34" s="105">
        <f>'PG&amp;E Program Totals'!I34*$C$2</f>
        <v>0.8593335340384028</v>
      </c>
      <c r="J34" s="105">
        <f>'PG&amp;E Program Totals'!J34*$C$2</f>
        <v>1.0238153432879409</v>
      </c>
      <c r="K34" s="105">
        <f>'PG&amp;E Program Totals'!K34*$C$2</f>
        <v>1.1491348170018745</v>
      </c>
      <c r="L34" s="105">
        <f>'PG&amp;E Program Totals'!L34*$C$2</f>
        <v>1.1401834260223078</v>
      </c>
      <c r="M34" s="105">
        <f>'PG&amp;E Program Totals'!M34*$C$2</f>
        <v>0.9969611703492408</v>
      </c>
      <c r="N34" s="105">
        <f>'PG&amp;E Program Totals'!N34*$C$2</f>
        <v>0</v>
      </c>
      <c r="O34" s="105">
        <f>'PG&amp;E Program Totals'!O34*$C$2</f>
        <v>0</v>
      </c>
      <c r="P34" s="7"/>
      <c r="Q34" s="119"/>
      <c r="R34" s="119"/>
      <c r="S34" s="119"/>
      <c r="T34" s="119"/>
      <c r="U34" s="119"/>
      <c r="V34" s="119"/>
      <c r="W34" s="119"/>
      <c r="X34" s="104"/>
      <c r="Y34" s="104"/>
      <c r="Z34" s="104"/>
      <c r="AA34" s="104"/>
      <c r="AB34" s="104"/>
      <c r="AC34" s="104"/>
      <c r="AD34" s="108"/>
      <c r="AE34" s="108"/>
      <c r="AF34" s="108"/>
      <c r="AG34" s="7"/>
      <c r="AH34" s="7"/>
      <c r="AI34" s="7"/>
      <c r="AJ34" s="7"/>
    </row>
    <row r="35" spans="1:36" ht="27" thickBot="1">
      <c r="A35" s="210"/>
      <c r="B35" s="217"/>
      <c r="C35" s="155" t="s">
        <v>12</v>
      </c>
      <c r="D35" s="123">
        <f aca="true" t="shared" si="2" ref="D35:O35">SUM(D27:D34)</f>
        <v>0</v>
      </c>
      <c r="E35" s="123">
        <f t="shared" si="2"/>
        <v>0</v>
      </c>
      <c r="F35" s="123">
        <f t="shared" si="2"/>
        <v>0</v>
      </c>
      <c r="G35" s="123">
        <f t="shared" si="2"/>
        <v>0</v>
      </c>
      <c r="H35" s="123">
        <f t="shared" si="2"/>
        <v>4.601014963497282</v>
      </c>
      <c r="I35" s="123">
        <f t="shared" si="2"/>
        <v>4.806896956027317</v>
      </c>
      <c r="J35" s="123">
        <f t="shared" si="2"/>
        <v>5.647208784234139</v>
      </c>
      <c r="K35" s="123">
        <f t="shared" si="2"/>
        <v>5.854209700636619</v>
      </c>
      <c r="L35" s="123">
        <f t="shared" si="2"/>
        <v>5.886658492937547</v>
      </c>
      <c r="M35" s="123">
        <f t="shared" si="2"/>
        <v>5.101173934480571</v>
      </c>
      <c r="N35" s="123">
        <f t="shared" si="2"/>
        <v>0</v>
      </c>
      <c r="O35" s="123">
        <f t="shared" si="2"/>
        <v>0</v>
      </c>
      <c r="P35" s="7"/>
      <c r="Q35" s="108"/>
      <c r="R35" s="108"/>
      <c r="S35" s="108"/>
      <c r="T35" s="108"/>
      <c r="U35" s="108"/>
      <c r="V35" s="108"/>
      <c r="W35" s="108"/>
      <c r="X35" s="108"/>
      <c r="Y35" s="108"/>
      <c r="Z35" s="108"/>
      <c r="AA35" s="108"/>
      <c r="AB35" s="108"/>
      <c r="AC35" s="108"/>
      <c r="AD35" s="108"/>
      <c r="AE35" s="108"/>
      <c r="AF35" s="108"/>
      <c r="AG35" s="7"/>
      <c r="AH35" s="7"/>
      <c r="AI35" s="7"/>
      <c r="AJ35" s="7"/>
    </row>
    <row r="36" spans="1:36" ht="27" thickTop="1">
      <c r="A36" s="211" t="s">
        <v>53</v>
      </c>
      <c r="B36" s="211" t="s">
        <v>43</v>
      </c>
      <c r="C36" s="157" t="s">
        <v>44</v>
      </c>
      <c r="D36" s="113">
        <f>'PG&amp;E Program Totals'!D36*$C$2</f>
        <v>0</v>
      </c>
      <c r="E36" s="113">
        <f>'PG&amp;E Program Totals'!E36*$C$2</f>
        <v>0</v>
      </c>
      <c r="F36" s="113">
        <f>'PG&amp;E Program Totals'!F36*$C$2</f>
        <v>0</v>
      </c>
      <c r="G36" s="113">
        <f>'PG&amp;E Program Totals'!G36*$C$2</f>
        <v>0</v>
      </c>
      <c r="H36" s="113">
        <f>'PG&amp;E Program Totals'!H36*$C$2</f>
        <v>13.984381775030737</v>
      </c>
      <c r="I36" s="113">
        <f>'PG&amp;E Program Totals'!I36*$C$2</f>
        <v>14.326419329429012</v>
      </c>
      <c r="J36" s="113">
        <f>'PG&amp;E Program Totals'!J36*$C$2</f>
        <v>13.547167683492413</v>
      </c>
      <c r="K36" s="113">
        <f>'PG&amp;E Program Totals'!K36*$C$2</f>
        <v>13.96646520777208</v>
      </c>
      <c r="L36" s="113">
        <f>'PG&amp;E Program Totals'!L36*$C$2</f>
        <v>14.691526545489443</v>
      </c>
      <c r="M36" s="113">
        <f>'PG&amp;E Program Totals'!M36*$C$2</f>
        <v>14.576293627465839</v>
      </c>
      <c r="N36" s="113">
        <f>'PG&amp;E Program Totals'!N36*$C$2</f>
        <v>0</v>
      </c>
      <c r="O36" s="113">
        <f>'PG&amp;E Program Totals'!O36*$C$2</f>
        <v>0</v>
      </c>
      <c r="P36" s="7"/>
      <c r="Q36" s="108"/>
      <c r="R36" s="108"/>
      <c r="S36" s="108"/>
      <c r="T36" s="108"/>
      <c r="U36" s="108"/>
      <c r="V36" s="108"/>
      <c r="W36" s="108"/>
      <c r="X36" s="108"/>
      <c r="Y36" s="108"/>
      <c r="Z36" s="108"/>
      <c r="AA36" s="108"/>
      <c r="AB36" s="108"/>
      <c r="AC36" s="108"/>
      <c r="AD36" s="108"/>
      <c r="AE36" s="108"/>
      <c r="AF36" s="108"/>
      <c r="AG36" s="7"/>
      <c r="AH36" s="7"/>
      <c r="AI36" s="7"/>
      <c r="AJ36" s="7"/>
    </row>
    <row r="37" spans="1:36" ht="26.25">
      <c r="A37" s="212"/>
      <c r="B37" s="214"/>
      <c r="C37" s="157" t="s">
        <v>45</v>
      </c>
      <c r="D37" s="113">
        <f>'PG&amp;E Program Totals'!D37*$C$2</f>
        <v>0</v>
      </c>
      <c r="E37" s="113">
        <f>'PG&amp;E Program Totals'!E37*$C$2</f>
        <v>0</v>
      </c>
      <c r="F37" s="113">
        <f>'PG&amp;E Program Totals'!F37*$C$2</f>
        <v>0</v>
      </c>
      <c r="G37" s="113">
        <f>'PG&amp;E Program Totals'!G37*$C$2</f>
        <v>0</v>
      </c>
      <c r="H37" s="113">
        <f>'PG&amp;E Program Totals'!H37*$C$2</f>
        <v>7.366691058444026</v>
      </c>
      <c r="I37" s="113">
        <f>'PG&amp;E Program Totals'!I37*$C$2</f>
        <v>6.819072974590572</v>
      </c>
      <c r="J37" s="113">
        <f>'PG&amp;E Program Totals'!J37*$C$2</f>
        <v>6.632893042106379</v>
      </c>
      <c r="K37" s="113">
        <f>'PG&amp;E Program Totals'!K37*$C$2</f>
        <v>6.887091474686926</v>
      </c>
      <c r="L37" s="113">
        <f>'PG&amp;E Program Totals'!L37*$C$2</f>
        <v>7.634595640526123</v>
      </c>
      <c r="M37" s="113">
        <f>'PG&amp;E Program Totals'!M37*$C$2</f>
        <v>7.176880449279923</v>
      </c>
      <c r="N37" s="113">
        <f>'PG&amp;E Program Totals'!N37*$C$2</f>
        <v>0</v>
      </c>
      <c r="O37" s="113">
        <f>'PG&amp;E Program Totals'!O37*$C$2</f>
        <v>0</v>
      </c>
      <c r="P37" s="7"/>
      <c r="Q37" s="108"/>
      <c r="R37" s="108"/>
      <c r="S37" s="108"/>
      <c r="T37" s="108"/>
      <c r="U37" s="108"/>
      <c r="V37" s="108"/>
      <c r="W37" s="108"/>
      <c r="X37" s="108"/>
      <c r="Y37" s="108"/>
      <c r="Z37" s="108"/>
      <c r="AA37" s="108"/>
      <c r="AB37" s="108"/>
      <c r="AC37" s="108"/>
      <c r="AD37" s="108"/>
      <c r="AE37" s="108"/>
      <c r="AF37" s="108"/>
      <c r="AG37" s="7"/>
      <c r="AH37" s="7"/>
      <c r="AI37" s="7"/>
      <c r="AJ37" s="7"/>
    </row>
    <row r="38" spans="1:36" ht="15">
      <c r="A38" s="212"/>
      <c r="B38" s="214"/>
      <c r="C38" s="157" t="s">
        <v>46</v>
      </c>
      <c r="D38" s="113">
        <f>'PG&amp;E Program Totals'!D38*$C$2</f>
        <v>0</v>
      </c>
      <c r="E38" s="113">
        <f>'PG&amp;E Program Totals'!E38*$C$2</f>
        <v>0</v>
      </c>
      <c r="F38" s="113">
        <f>'PG&amp;E Program Totals'!F38*$C$2</f>
        <v>0</v>
      </c>
      <c r="G38" s="113">
        <f>'PG&amp;E Program Totals'!G38*$C$2</f>
        <v>0</v>
      </c>
      <c r="H38" s="113">
        <f>'PG&amp;E Program Totals'!H38*$C$2</f>
        <v>0</v>
      </c>
      <c r="I38" s="113">
        <f>'PG&amp;E Program Totals'!I38*$C$2</f>
        <v>0</v>
      </c>
      <c r="J38" s="113">
        <f>'PG&amp;E Program Totals'!J38*$C$2</f>
        <v>0</v>
      </c>
      <c r="K38" s="113">
        <f>'PG&amp;E Program Totals'!K38*$C$2</f>
        <v>0</v>
      </c>
      <c r="L38" s="113">
        <f>'PG&amp;E Program Totals'!L38*$C$2</f>
        <v>0</v>
      </c>
      <c r="M38" s="113">
        <f>'PG&amp;E Program Totals'!M38*$C$2</f>
        <v>0</v>
      </c>
      <c r="N38" s="113">
        <f>'PG&amp;E Program Totals'!N38*$C$2</f>
        <v>0</v>
      </c>
      <c r="O38" s="113">
        <f>'PG&amp;E Program Totals'!O38*$C$2</f>
        <v>0</v>
      </c>
      <c r="P38" s="7"/>
      <c r="Q38" s="104"/>
      <c r="R38" s="104"/>
      <c r="S38" s="104"/>
      <c r="T38" s="104"/>
      <c r="U38" s="104"/>
      <c r="V38" s="104"/>
      <c r="W38" s="104"/>
      <c r="X38" s="108"/>
      <c r="Y38" s="108"/>
      <c r="Z38" s="108"/>
      <c r="AA38" s="108"/>
      <c r="AB38" s="108"/>
      <c r="AC38" s="108"/>
      <c r="AD38" s="108"/>
      <c r="AE38" s="108"/>
      <c r="AF38" s="108"/>
      <c r="AG38" s="7"/>
      <c r="AH38" s="7"/>
      <c r="AI38" s="7"/>
      <c r="AJ38" s="7"/>
    </row>
    <row r="39" spans="1:36" ht="15">
      <c r="A39" s="212"/>
      <c r="B39" s="214"/>
      <c r="C39" s="157" t="s">
        <v>47</v>
      </c>
      <c r="D39" s="113">
        <f>'PG&amp;E Program Totals'!D39*$C$2</f>
        <v>0</v>
      </c>
      <c r="E39" s="113">
        <f>'PG&amp;E Program Totals'!E39*$C$2</f>
        <v>0</v>
      </c>
      <c r="F39" s="113">
        <f>'PG&amp;E Program Totals'!F39*$C$2</f>
        <v>0</v>
      </c>
      <c r="G39" s="113">
        <f>'PG&amp;E Program Totals'!G39*$C$2</f>
        <v>0</v>
      </c>
      <c r="H39" s="113">
        <f>'PG&amp;E Program Totals'!H39*$C$2</f>
        <v>0</v>
      </c>
      <c r="I39" s="113">
        <f>'PG&amp;E Program Totals'!I39*$C$2</f>
        <v>0</v>
      </c>
      <c r="J39" s="113">
        <f>'PG&amp;E Program Totals'!J39*$C$2</f>
        <v>0</v>
      </c>
      <c r="K39" s="113">
        <f>'PG&amp;E Program Totals'!K39*$C$2</f>
        <v>0</v>
      </c>
      <c r="L39" s="113">
        <f>'PG&amp;E Program Totals'!L39*$C$2</f>
        <v>0</v>
      </c>
      <c r="M39" s="113">
        <f>'PG&amp;E Program Totals'!M39*$C$2</f>
        <v>0</v>
      </c>
      <c r="N39" s="113">
        <f>'PG&amp;E Program Totals'!N39*$C$2</f>
        <v>0</v>
      </c>
      <c r="O39" s="113">
        <f>'PG&amp;E Program Totals'!O39*$C$2</f>
        <v>0</v>
      </c>
      <c r="P39" s="7"/>
      <c r="Q39" s="104"/>
      <c r="R39" s="104"/>
      <c r="S39" s="104"/>
      <c r="T39" s="104"/>
      <c r="U39" s="104"/>
      <c r="V39" s="104"/>
      <c r="W39" s="104"/>
      <c r="X39" s="108"/>
      <c r="Y39" s="108"/>
      <c r="Z39" s="108"/>
      <c r="AA39" s="108"/>
      <c r="AB39" s="108"/>
      <c r="AC39" s="108"/>
      <c r="AD39" s="108"/>
      <c r="AE39" s="108"/>
      <c r="AF39" s="108"/>
      <c r="AG39" s="7"/>
      <c r="AH39" s="7"/>
      <c r="AI39" s="7"/>
      <c r="AJ39" s="7"/>
    </row>
    <row r="40" spans="1:36" ht="26.25">
      <c r="A40" s="212"/>
      <c r="B40" s="214"/>
      <c r="C40" s="157" t="s">
        <v>48</v>
      </c>
      <c r="D40" s="113">
        <f>'PG&amp;E Program Totals'!D40*$C$2</f>
        <v>0</v>
      </c>
      <c r="E40" s="113">
        <f>'PG&amp;E Program Totals'!E40*$C$2</f>
        <v>0</v>
      </c>
      <c r="F40" s="113">
        <f>'PG&amp;E Program Totals'!F40*$C$2</f>
        <v>0</v>
      </c>
      <c r="G40" s="113">
        <f>'PG&amp;E Program Totals'!G40*$C$2</f>
        <v>0</v>
      </c>
      <c r="H40" s="113">
        <f>'PG&amp;E Program Totals'!H40*$C$2</f>
        <v>6.852712770753267</v>
      </c>
      <c r="I40" s="113">
        <f>'PG&amp;E Program Totals'!I40*$C$2</f>
        <v>6.641103069898313</v>
      </c>
      <c r="J40" s="113">
        <f>'PG&amp;E Program Totals'!J40*$C$2</f>
        <v>6.255748047602342</v>
      </c>
      <c r="K40" s="113">
        <f>'PG&amp;E Program Totals'!K40*$C$2</f>
        <v>6.888447895213703</v>
      </c>
      <c r="L40" s="113">
        <f>'PG&amp;E Program Totals'!L40*$C$2</f>
        <v>7.21384576750316</v>
      </c>
      <c r="M40" s="113">
        <f>'PG&amp;E Program Totals'!M40*$C$2</f>
        <v>7.082785025702292</v>
      </c>
      <c r="N40" s="113">
        <f>'PG&amp;E Program Totals'!N40*$C$2</f>
        <v>0</v>
      </c>
      <c r="O40" s="113">
        <f>'PG&amp;E Program Totals'!O40*$C$2</f>
        <v>0</v>
      </c>
      <c r="P40" s="7"/>
      <c r="Q40" s="108"/>
      <c r="R40" s="108"/>
      <c r="S40" s="108"/>
      <c r="T40" s="108"/>
      <c r="U40" s="108"/>
      <c r="V40" s="108"/>
      <c r="W40" s="108"/>
      <c r="X40" s="108"/>
      <c r="Y40" s="108"/>
      <c r="Z40" s="108"/>
      <c r="AA40" s="108"/>
      <c r="AB40" s="108"/>
      <c r="AC40" s="108"/>
      <c r="AD40" s="108"/>
      <c r="AE40" s="108"/>
      <c r="AF40" s="108"/>
      <c r="AG40" s="7"/>
      <c r="AH40" s="7"/>
      <c r="AI40" s="7"/>
      <c r="AJ40" s="7"/>
    </row>
    <row r="41" spans="1:36" ht="15">
      <c r="A41" s="212"/>
      <c r="B41" s="214"/>
      <c r="C41" s="157" t="s">
        <v>49</v>
      </c>
      <c r="D41" s="113">
        <f>'PG&amp;E Program Totals'!D41*$C$2</f>
        <v>0</v>
      </c>
      <c r="E41" s="113">
        <f>'PG&amp;E Program Totals'!E41*$C$2</f>
        <v>0</v>
      </c>
      <c r="F41" s="113">
        <f>'PG&amp;E Program Totals'!F41*$C$2</f>
        <v>0</v>
      </c>
      <c r="G41" s="113">
        <f>'PG&amp;E Program Totals'!G41*$C$2</f>
        <v>0</v>
      </c>
      <c r="H41" s="113">
        <f>'PG&amp;E Program Totals'!H41*$C$2</f>
        <v>2.9930966790017153</v>
      </c>
      <c r="I41" s="113">
        <f>'PG&amp;E Program Totals'!I41*$C$2</f>
        <v>2.929528409185273</v>
      </c>
      <c r="J41" s="113">
        <f>'PG&amp;E Program Totals'!J41*$C$2</f>
        <v>2.906900715406552</v>
      </c>
      <c r="K41" s="113">
        <f>'PG&amp;E Program Totals'!K41*$C$2</f>
        <v>2.6932502256701754</v>
      </c>
      <c r="L41" s="113">
        <f>'PG&amp;E Program Totals'!L41*$C$2</f>
        <v>2.7420911008166478</v>
      </c>
      <c r="M41" s="113">
        <f>'PG&amp;E Program Totals'!M41*$C$2</f>
        <v>2.946431007796155</v>
      </c>
      <c r="N41" s="113">
        <f>'PG&amp;E Program Totals'!N41*$C$2</f>
        <v>0</v>
      </c>
      <c r="O41" s="113">
        <f>'PG&amp;E Program Totals'!O41*$C$2</f>
        <v>0</v>
      </c>
      <c r="P41" s="7"/>
      <c r="Q41" s="108"/>
      <c r="R41" s="108"/>
      <c r="S41" s="108"/>
      <c r="T41" s="108"/>
      <c r="U41" s="108"/>
      <c r="V41" s="108"/>
      <c r="W41" s="108"/>
      <c r="X41" s="108"/>
      <c r="Y41" s="108"/>
      <c r="Z41" s="108"/>
      <c r="AA41" s="108"/>
      <c r="AB41" s="108"/>
      <c r="AC41" s="108"/>
      <c r="AD41" s="108"/>
      <c r="AE41" s="108"/>
      <c r="AF41" s="108"/>
      <c r="AG41" s="7"/>
      <c r="AH41" s="7"/>
      <c r="AI41" s="7"/>
      <c r="AJ41" s="7"/>
    </row>
    <row r="42" spans="1:36" ht="15">
      <c r="A42" s="212"/>
      <c r="B42" s="214"/>
      <c r="C42" s="157" t="s">
        <v>50</v>
      </c>
      <c r="D42" s="113">
        <f>'PG&amp;E Program Totals'!D42*$C$2</f>
        <v>0</v>
      </c>
      <c r="E42" s="113">
        <f>'PG&amp;E Program Totals'!E42*$C$2</f>
        <v>0</v>
      </c>
      <c r="F42" s="113">
        <f>'PG&amp;E Program Totals'!F42*$C$2</f>
        <v>0</v>
      </c>
      <c r="G42" s="113">
        <f>'PG&amp;E Program Totals'!G42*$C$2</f>
        <v>0</v>
      </c>
      <c r="H42" s="113">
        <f>'PG&amp;E Program Totals'!H42*$C$2</f>
        <v>3.7838522847732414</v>
      </c>
      <c r="I42" s="113">
        <f>'PG&amp;E Program Totals'!I42*$C$2</f>
        <v>3.4686144893794526</v>
      </c>
      <c r="J42" s="113">
        <f>'PG&amp;E Program Totals'!J42*$C$2</f>
        <v>3.3995383983012655</v>
      </c>
      <c r="K42" s="113">
        <f>'PG&amp;E Program Totals'!K42*$C$2</f>
        <v>3.6344703699696708</v>
      </c>
      <c r="L42" s="113">
        <f>'PG&amp;E Program Totals'!L42*$C$2</f>
        <v>3.855942382153052</v>
      </c>
      <c r="M42" s="113">
        <f>'PG&amp;E Program Totals'!M42*$C$2</f>
        <v>3.6523012133753228</v>
      </c>
      <c r="N42" s="113">
        <f>'PG&amp;E Program Totals'!N42*$C$2</f>
        <v>0</v>
      </c>
      <c r="O42" s="113">
        <f>'PG&amp;E Program Totals'!O42*$C$2</f>
        <v>0</v>
      </c>
      <c r="P42" s="7"/>
      <c r="Q42" s="108"/>
      <c r="R42" s="108"/>
      <c r="S42" s="108"/>
      <c r="T42" s="108"/>
      <c r="U42" s="108"/>
      <c r="V42" s="108"/>
      <c r="W42" s="108"/>
      <c r="X42" s="108"/>
      <c r="Y42" s="108"/>
      <c r="Z42" s="108"/>
      <c r="AA42" s="108"/>
      <c r="AB42" s="108"/>
      <c r="AC42" s="108"/>
      <c r="AD42" s="108"/>
      <c r="AE42" s="108"/>
      <c r="AF42" s="108"/>
      <c r="AG42" s="7"/>
      <c r="AH42" s="7"/>
      <c r="AI42" s="7"/>
      <c r="AJ42" s="7"/>
    </row>
    <row r="43" spans="1:36" ht="15">
      <c r="A43" s="212"/>
      <c r="B43" s="214"/>
      <c r="C43" s="158" t="s">
        <v>11</v>
      </c>
      <c r="D43" s="113">
        <f>'PG&amp;E Program Totals'!D43*$C$2</f>
        <v>0</v>
      </c>
      <c r="E43" s="113">
        <f>'PG&amp;E Program Totals'!E43*$C$2</f>
        <v>0</v>
      </c>
      <c r="F43" s="113">
        <f>'PG&amp;E Program Totals'!F43*$C$2</f>
        <v>0</v>
      </c>
      <c r="G43" s="113">
        <f>'PG&amp;E Program Totals'!G43*$C$2</f>
        <v>0</v>
      </c>
      <c r="H43" s="113">
        <f>'PG&amp;E Program Totals'!H43*$C$2</f>
        <v>13.102372161773378</v>
      </c>
      <c r="I43" s="113">
        <f>'PG&amp;E Program Totals'!I43*$C$2</f>
        <v>13.658026595829986</v>
      </c>
      <c r="J43" s="113">
        <f>'PG&amp;E Program Totals'!J43*$C$2</f>
        <v>13.310665900108063</v>
      </c>
      <c r="K43" s="113">
        <f>'PG&amp;E Program Totals'!K43*$C$2</f>
        <v>12.382495199415768</v>
      </c>
      <c r="L43" s="113">
        <f>'PG&amp;E Program Totals'!L43*$C$2</f>
        <v>13.702986893796059</v>
      </c>
      <c r="M43" s="113">
        <f>'PG&amp;E Program Totals'!M43*$C$2</f>
        <v>12.82190599801264</v>
      </c>
      <c r="N43" s="113">
        <f>'PG&amp;E Program Totals'!N43*$C$2</f>
        <v>0</v>
      </c>
      <c r="O43" s="113">
        <f>'PG&amp;E Program Totals'!O43*$C$2</f>
        <v>0</v>
      </c>
      <c r="P43" s="7"/>
      <c r="Q43" s="119"/>
      <c r="R43" s="119"/>
      <c r="S43" s="119"/>
      <c r="T43" s="119"/>
      <c r="U43" s="119"/>
      <c r="V43" s="119"/>
      <c r="W43" s="119"/>
      <c r="X43" s="108"/>
      <c r="Y43" s="104"/>
      <c r="Z43" s="104"/>
      <c r="AA43" s="104"/>
      <c r="AB43" s="104"/>
      <c r="AC43" s="104"/>
      <c r="AD43" s="104"/>
      <c r="AE43" s="108"/>
      <c r="AF43" s="108"/>
      <c r="AG43" s="7"/>
      <c r="AH43" s="7"/>
      <c r="AI43" s="7"/>
      <c r="AJ43" s="7"/>
    </row>
    <row r="44" spans="1:36" ht="27" thickBot="1">
      <c r="A44" s="213"/>
      <c r="B44" s="215"/>
      <c r="C44" s="157" t="s">
        <v>12</v>
      </c>
      <c r="D44" s="124">
        <f aca="true" t="shared" si="3" ref="D44:O44">SUM(D36:D43)</f>
        <v>0</v>
      </c>
      <c r="E44" s="124">
        <f t="shared" si="3"/>
        <v>0</v>
      </c>
      <c r="F44" s="124">
        <f t="shared" si="3"/>
        <v>0</v>
      </c>
      <c r="G44" s="124">
        <f t="shared" si="3"/>
        <v>0</v>
      </c>
      <c r="H44" s="124">
        <f t="shared" si="3"/>
        <v>48.08310672977636</v>
      </c>
      <c r="I44" s="124">
        <f t="shared" si="3"/>
        <v>47.842764868312614</v>
      </c>
      <c r="J44" s="124">
        <f t="shared" si="3"/>
        <v>46.05291378701702</v>
      </c>
      <c r="K44" s="124">
        <f t="shared" si="3"/>
        <v>46.45222037272832</v>
      </c>
      <c r="L44" s="124">
        <f t="shared" si="3"/>
        <v>49.84098833028449</v>
      </c>
      <c r="M44" s="124">
        <f t="shared" si="3"/>
        <v>48.25659732163217</v>
      </c>
      <c r="N44" s="124">
        <f t="shared" si="3"/>
        <v>0</v>
      </c>
      <c r="O44" s="124">
        <f t="shared" si="3"/>
        <v>0</v>
      </c>
      <c r="P44" s="7"/>
      <c r="Q44" s="108"/>
      <c r="R44" s="108"/>
      <c r="S44" s="108"/>
      <c r="T44" s="108"/>
      <c r="U44" s="108"/>
      <c r="V44" s="108"/>
      <c r="W44" s="108"/>
      <c r="X44" s="108"/>
      <c r="Y44" s="125"/>
      <c r="Z44" s="125"/>
      <c r="AA44" s="125"/>
      <c r="AB44" s="125"/>
      <c r="AC44" s="125"/>
      <c r="AD44" s="125"/>
      <c r="AE44" s="108"/>
      <c r="AF44" s="108"/>
      <c r="AG44" s="7"/>
      <c r="AH44" s="7"/>
      <c r="AI44" s="7"/>
      <c r="AJ44" s="7"/>
    </row>
    <row r="45" spans="1:36" ht="27" thickTop="1">
      <c r="A45" s="211" t="s">
        <v>54</v>
      </c>
      <c r="B45" s="208" t="s">
        <v>43</v>
      </c>
      <c r="C45" s="155" t="s">
        <v>44</v>
      </c>
      <c r="D45" s="105">
        <f>'PG&amp;E Program Totals'!D45*$C$2</f>
        <v>0</v>
      </c>
      <c r="E45" s="105">
        <f>'PG&amp;E Program Totals'!E45*$C$2</f>
        <v>0</v>
      </c>
      <c r="F45" s="105">
        <f>'PG&amp;E Program Totals'!F45*$C$2</f>
        <v>0</v>
      </c>
      <c r="G45" s="105">
        <f>'PG&amp;E Program Totals'!G45*$C$2</f>
        <v>0</v>
      </c>
      <c r="H45" s="105">
        <f>'PG&amp;E Program Totals'!H45*$C$2</f>
        <v>26.88519780569605</v>
      </c>
      <c r="I45" s="105">
        <f>'PG&amp;E Program Totals'!I45*$C$2</f>
        <v>28.537467204497048</v>
      </c>
      <c r="J45" s="105">
        <f>'PG&amp;E Program Totals'!J45*$C$2</f>
        <v>27.548672679539663</v>
      </c>
      <c r="K45" s="105">
        <f>'PG&amp;E Program Totals'!K45*$C$2</f>
        <v>28.209538628405873</v>
      </c>
      <c r="L45" s="105">
        <f>'PG&amp;E Program Totals'!L45*$C$2</f>
        <v>26.679063852438407</v>
      </c>
      <c r="M45" s="105">
        <f>'PG&amp;E Program Totals'!M45*$C$2</f>
        <v>29.286294858021954</v>
      </c>
      <c r="N45" s="105">
        <f>'PG&amp;E Program Totals'!N45*$C$2</f>
        <v>0</v>
      </c>
      <c r="O45" s="105">
        <f>'PG&amp;E Program Totals'!O45*$C$2</f>
        <v>0</v>
      </c>
      <c r="P45" s="7"/>
      <c r="Q45" s="108"/>
      <c r="R45" s="108"/>
      <c r="S45" s="108"/>
      <c r="T45" s="108"/>
      <c r="U45" s="108"/>
      <c r="V45" s="108"/>
      <c r="W45" s="108"/>
      <c r="X45" s="108"/>
      <c r="Y45" s="127"/>
      <c r="Z45" s="127"/>
      <c r="AA45" s="127"/>
      <c r="AB45" s="127"/>
      <c r="AC45" s="127"/>
      <c r="AD45" s="127"/>
      <c r="AE45" s="128"/>
      <c r="AF45" s="128"/>
      <c r="AG45" s="128">
        <v>0</v>
      </c>
      <c r="AH45" s="128">
        <v>0</v>
      </c>
      <c r="AI45" s="128">
        <v>0</v>
      </c>
      <c r="AJ45" s="129">
        <v>0</v>
      </c>
    </row>
    <row r="46" spans="1:36" ht="26.25">
      <c r="A46" s="212"/>
      <c r="B46" s="216"/>
      <c r="C46" s="155" t="s">
        <v>45</v>
      </c>
      <c r="D46" s="105">
        <f>'PG&amp;E Program Totals'!D46*$C$2</f>
        <v>0</v>
      </c>
      <c r="E46" s="105">
        <f>'PG&amp;E Program Totals'!E46*$C$2</f>
        <v>0</v>
      </c>
      <c r="F46" s="105">
        <f>'PG&amp;E Program Totals'!F46*$C$2</f>
        <v>0</v>
      </c>
      <c r="G46" s="105">
        <f>'PG&amp;E Program Totals'!G46*$C$2</f>
        <v>0</v>
      </c>
      <c r="H46" s="105">
        <f>'PG&amp;E Program Totals'!H46*$C$2</f>
        <v>28.762051933029703</v>
      </c>
      <c r="I46" s="105">
        <f>'PG&amp;E Program Totals'!I46*$C$2</f>
        <v>28.1470270923668</v>
      </c>
      <c r="J46" s="105">
        <f>'PG&amp;E Program Totals'!J46*$C$2</f>
        <v>29.645977562418953</v>
      </c>
      <c r="K46" s="105">
        <f>'PG&amp;E Program Totals'!K46*$C$2</f>
        <v>28.254465245058444</v>
      </c>
      <c r="L46" s="105">
        <f>'PG&amp;E Program Totals'!L46*$C$2</f>
        <v>28.027352878948847</v>
      </c>
      <c r="M46" s="105">
        <f>'PG&amp;E Program Totals'!M46*$C$2</f>
        <v>27.46944908042381</v>
      </c>
      <c r="N46" s="105">
        <f>'PG&amp;E Program Totals'!N46*$C$2</f>
        <v>0</v>
      </c>
      <c r="O46" s="105">
        <f>'PG&amp;E Program Totals'!O46*$C$2</f>
        <v>0</v>
      </c>
      <c r="P46" s="7"/>
      <c r="Q46" s="108"/>
      <c r="R46" s="108"/>
      <c r="S46" s="108"/>
      <c r="T46" s="108"/>
      <c r="U46" s="108"/>
      <c r="V46" s="108"/>
      <c r="W46" s="108"/>
      <c r="X46" s="108"/>
      <c r="Y46" s="127"/>
      <c r="Z46" s="127"/>
      <c r="AA46" s="127"/>
      <c r="AB46" s="127"/>
      <c r="AC46" s="127"/>
      <c r="AD46" s="127"/>
      <c r="AE46" s="128"/>
      <c r="AF46" s="128"/>
      <c r="AG46" s="128">
        <v>0</v>
      </c>
      <c r="AH46" s="128">
        <v>0</v>
      </c>
      <c r="AI46" s="128">
        <v>0</v>
      </c>
      <c r="AJ46" s="129">
        <v>0</v>
      </c>
    </row>
    <row r="47" spans="1:36" ht="15">
      <c r="A47" s="212"/>
      <c r="B47" s="216"/>
      <c r="C47" s="155" t="s">
        <v>46</v>
      </c>
      <c r="D47" s="105">
        <f>'PG&amp;E Program Totals'!D47*$C$2</f>
        <v>0</v>
      </c>
      <c r="E47" s="105">
        <f>'PG&amp;E Program Totals'!E47*$C$2</f>
        <v>0</v>
      </c>
      <c r="F47" s="105">
        <f>'PG&amp;E Program Totals'!F47*$C$2</f>
        <v>0</v>
      </c>
      <c r="G47" s="105">
        <f>'PG&amp;E Program Totals'!G47*$C$2</f>
        <v>0</v>
      </c>
      <c r="H47" s="105">
        <f>'PG&amp;E Program Totals'!H47*$C$2</f>
        <v>1.8286035943828012</v>
      </c>
      <c r="I47" s="105">
        <f>'PG&amp;E Program Totals'!I47*$C$2</f>
        <v>1.8165704279567965</v>
      </c>
      <c r="J47" s="105">
        <f>'PG&amp;E Program Totals'!J47*$C$2</f>
        <v>1.7724687389037492</v>
      </c>
      <c r="K47" s="105">
        <f>'PG&amp;E Program Totals'!K47*$C$2</f>
        <v>1.842254821303705</v>
      </c>
      <c r="L47" s="105">
        <f>'PG&amp;E Program Totals'!L47*$C$2</f>
        <v>1.9085083056381316</v>
      </c>
      <c r="M47" s="105">
        <f>'PG&amp;E Program Totals'!M47*$C$2</f>
        <v>1.8193016086689804</v>
      </c>
      <c r="N47" s="105">
        <f>'PG&amp;E Program Totals'!N47*$C$2</f>
        <v>0</v>
      </c>
      <c r="O47" s="105">
        <f>'PG&amp;E Program Totals'!O47*$C$2</f>
        <v>0</v>
      </c>
      <c r="P47" s="7"/>
      <c r="Q47" s="108"/>
      <c r="R47" s="108"/>
      <c r="S47" s="108"/>
      <c r="T47" s="108"/>
      <c r="U47" s="108"/>
      <c r="V47" s="108"/>
      <c r="W47" s="108"/>
      <c r="X47" s="108"/>
      <c r="Y47" s="108"/>
      <c r="Z47" s="108"/>
      <c r="AA47" s="108"/>
      <c r="AB47" s="108"/>
      <c r="AC47" s="108"/>
      <c r="AD47" s="108"/>
      <c r="AE47" s="108"/>
      <c r="AF47" s="108"/>
      <c r="AG47" s="108"/>
      <c r="AH47" s="108"/>
      <c r="AI47" s="108"/>
      <c r="AJ47" s="130"/>
    </row>
    <row r="48" spans="1:36" ht="15">
      <c r="A48" s="212"/>
      <c r="B48" s="216"/>
      <c r="C48" s="155" t="s">
        <v>47</v>
      </c>
      <c r="D48" s="105">
        <f>'PG&amp;E Program Totals'!D48*$C$2</f>
        <v>0</v>
      </c>
      <c r="E48" s="105">
        <f>'PG&amp;E Program Totals'!E48*$C$2</f>
        <v>0</v>
      </c>
      <c r="F48" s="105">
        <f>'PG&amp;E Program Totals'!F48*$C$2</f>
        <v>0</v>
      </c>
      <c r="G48" s="105">
        <f>'PG&amp;E Program Totals'!G48*$C$2</f>
        <v>0</v>
      </c>
      <c r="H48" s="105">
        <f>'PG&amp;E Program Totals'!H48*$C$2</f>
        <v>10.348142429391205</v>
      </c>
      <c r="I48" s="105">
        <f>'PG&amp;E Program Totals'!I48*$C$2</f>
        <v>10.027814018010838</v>
      </c>
      <c r="J48" s="105">
        <f>'PG&amp;E Program Totals'!J48*$C$2</f>
        <v>10.38029348079447</v>
      </c>
      <c r="K48" s="105">
        <f>'PG&amp;E Program Totals'!K48*$C$2</f>
        <v>10.309360251879259</v>
      </c>
      <c r="L48" s="105">
        <f>'PG&amp;E Program Totals'!L48*$C$2</f>
        <v>10.011613625859695</v>
      </c>
      <c r="M48" s="105">
        <f>'PG&amp;E Program Totals'!M48*$C$2</f>
        <v>10.050710319264681</v>
      </c>
      <c r="N48" s="105">
        <f>'PG&amp;E Program Totals'!N48*$C$2</f>
        <v>0</v>
      </c>
      <c r="O48" s="105">
        <f>'PG&amp;E Program Totals'!O48*$C$2</f>
        <v>0</v>
      </c>
      <c r="P48" s="7"/>
      <c r="Q48" s="108"/>
      <c r="R48" s="108"/>
      <c r="S48" s="108"/>
      <c r="T48" s="108"/>
      <c r="U48" s="108"/>
      <c r="V48" s="108"/>
      <c r="W48" s="108"/>
      <c r="X48" s="108"/>
      <c r="Y48" s="131"/>
      <c r="Z48" s="131"/>
      <c r="AA48" s="131"/>
      <c r="AB48" s="131"/>
      <c r="AC48" s="131"/>
      <c r="AD48" s="131"/>
      <c r="AE48" s="108"/>
      <c r="AF48" s="108"/>
      <c r="AG48" s="108"/>
      <c r="AH48" s="108"/>
      <c r="AI48" s="108"/>
      <c r="AJ48" s="130"/>
    </row>
    <row r="49" spans="1:36" ht="26.25">
      <c r="A49" s="212"/>
      <c r="B49" s="216"/>
      <c r="C49" s="155" t="s">
        <v>48</v>
      </c>
      <c r="D49" s="105">
        <f>'PG&amp;E Program Totals'!D49*$C$2</f>
        <v>0</v>
      </c>
      <c r="E49" s="105">
        <f>'PG&amp;E Program Totals'!E49*$C$2</f>
        <v>0</v>
      </c>
      <c r="F49" s="105">
        <f>'PG&amp;E Program Totals'!F49*$C$2</f>
        <v>0</v>
      </c>
      <c r="G49" s="105">
        <f>'PG&amp;E Program Totals'!G49*$C$2</f>
        <v>0</v>
      </c>
      <c r="H49" s="105">
        <f>'PG&amp;E Program Totals'!H49*$C$2</f>
        <v>7.97785888551774</v>
      </c>
      <c r="I49" s="105">
        <f>'PG&amp;E Program Totals'!I49*$C$2</f>
        <v>8.192279843456703</v>
      </c>
      <c r="J49" s="105">
        <f>'PG&amp;E Program Totals'!J49*$C$2</f>
        <v>8.035694875388208</v>
      </c>
      <c r="K49" s="105">
        <f>'PG&amp;E Program Totals'!K49*$C$2</f>
        <v>8.144671831419467</v>
      </c>
      <c r="L49" s="105">
        <f>'PG&amp;E Program Totals'!L49*$C$2</f>
        <v>7.708602921232899</v>
      </c>
      <c r="M49" s="105">
        <f>'PG&amp;E Program Totals'!M49*$C$2</f>
        <v>8.377238426368208</v>
      </c>
      <c r="N49" s="105">
        <f>'PG&amp;E Program Totals'!N49*$C$2</f>
        <v>0</v>
      </c>
      <c r="O49" s="105">
        <f>'PG&amp;E Program Totals'!O49*$C$2</f>
        <v>0</v>
      </c>
      <c r="P49" s="7"/>
      <c r="Q49" s="108"/>
      <c r="R49" s="108"/>
      <c r="S49" s="108"/>
      <c r="T49" s="108"/>
      <c r="U49" s="108"/>
      <c r="V49" s="108"/>
      <c r="W49" s="108"/>
      <c r="X49" s="108"/>
      <c r="Y49" s="132"/>
      <c r="Z49" s="132"/>
      <c r="AA49" s="132"/>
      <c r="AB49" s="132"/>
      <c r="AC49" s="132"/>
      <c r="AD49" s="132"/>
      <c r="AE49" s="108"/>
      <c r="AF49" s="108"/>
      <c r="AG49" s="108">
        <v>0</v>
      </c>
      <c r="AH49" s="108">
        <v>0</v>
      </c>
      <c r="AI49" s="108">
        <v>0</v>
      </c>
      <c r="AJ49" s="130">
        <v>0</v>
      </c>
    </row>
    <row r="50" spans="1:36" ht="15">
      <c r="A50" s="212"/>
      <c r="B50" s="216"/>
      <c r="C50" s="155" t="s">
        <v>49</v>
      </c>
      <c r="D50" s="105">
        <f>'PG&amp;E Program Totals'!D50*$C$2</f>
        <v>0</v>
      </c>
      <c r="E50" s="105">
        <f>'PG&amp;E Program Totals'!E50*$C$2</f>
        <v>0</v>
      </c>
      <c r="F50" s="105">
        <f>'PG&amp;E Program Totals'!F50*$C$2</f>
        <v>0</v>
      </c>
      <c r="G50" s="105">
        <f>'PG&amp;E Program Totals'!G50*$C$2</f>
        <v>0</v>
      </c>
      <c r="H50" s="105">
        <f>'PG&amp;E Program Totals'!H50*$C$2</f>
        <v>4.074035355392517</v>
      </c>
      <c r="I50" s="105">
        <f>'PG&amp;E Program Totals'!I50*$C$2</f>
        <v>4.216894433831263</v>
      </c>
      <c r="J50" s="105">
        <f>'PG&amp;E Program Totals'!J50*$C$2</f>
        <v>4.512067312235793</v>
      </c>
      <c r="K50" s="105">
        <f>'PG&amp;E Program Totals'!K50*$C$2</f>
        <v>4.3974177510530295</v>
      </c>
      <c r="L50" s="105">
        <f>'PG&amp;E Program Totals'!L50*$C$2</f>
        <v>4.090872180644704</v>
      </c>
      <c r="M50" s="105">
        <f>'PG&amp;E Program Totals'!M50*$C$2</f>
        <v>4.002778600311376</v>
      </c>
      <c r="N50" s="105">
        <f>'PG&amp;E Program Totals'!N50*$C$2</f>
        <v>0</v>
      </c>
      <c r="O50" s="105">
        <f>'PG&amp;E Program Totals'!O50*$C$2</f>
        <v>0</v>
      </c>
      <c r="P50" s="7"/>
      <c r="Q50" s="108"/>
      <c r="R50" s="108"/>
      <c r="S50" s="108"/>
      <c r="T50" s="108"/>
      <c r="U50" s="108"/>
      <c r="V50" s="108"/>
      <c r="W50" s="108"/>
      <c r="X50" s="108"/>
      <c r="Y50" s="108"/>
      <c r="Z50" s="108"/>
      <c r="AA50" s="108"/>
      <c r="AB50" s="108"/>
      <c r="AC50" s="108"/>
      <c r="AD50" s="108"/>
      <c r="AE50" s="108"/>
      <c r="AF50" s="108"/>
      <c r="AG50" s="108"/>
      <c r="AH50" s="108"/>
      <c r="AI50" s="108"/>
      <c r="AJ50" s="130"/>
    </row>
    <row r="51" spans="1:36" ht="15.75" thickBot="1">
      <c r="A51" s="212"/>
      <c r="B51" s="216"/>
      <c r="C51" s="155" t="s">
        <v>50</v>
      </c>
      <c r="D51" s="105">
        <f>'PG&amp;E Program Totals'!D51*$C$2</f>
        <v>0</v>
      </c>
      <c r="E51" s="105">
        <f>'PG&amp;E Program Totals'!E51*$C$2</f>
        <v>0</v>
      </c>
      <c r="F51" s="105">
        <f>'PG&amp;E Program Totals'!F51*$C$2</f>
        <v>0</v>
      </c>
      <c r="G51" s="105">
        <f>'PG&amp;E Program Totals'!G51*$C$2</f>
        <v>0</v>
      </c>
      <c r="H51" s="105">
        <f>'PG&amp;E Program Totals'!H51*$C$2</f>
        <v>5.430511450355265</v>
      </c>
      <c r="I51" s="105">
        <f>'PG&amp;E Program Totals'!I51*$C$2</f>
        <v>5.416089394343738</v>
      </c>
      <c r="J51" s="105">
        <f>'PG&amp;E Program Totals'!J51*$C$2</f>
        <v>5.780583429759819</v>
      </c>
      <c r="K51" s="105">
        <f>'PG&amp;E Program Totals'!K51*$C$2</f>
        <v>5.714428149483518</v>
      </c>
      <c r="L51" s="105">
        <f>'PG&amp;E Program Totals'!L51*$C$2</f>
        <v>5.4223125274651105</v>
      </c>
      <c r="M51" s="105">
        <f>'PG&amp;E Program Totals'!M51*$C$2</f>
        <v>5.170842024137271</v>
      </c>
      <c r="N51" s="105">
        <f>'PG&amp;E Program Totals'!N51*$C$2</f>
        <v>0</v>
      </c>
      <c r="O51" s="105">
        <f>'PG&amp;E Program Totals'!O51*$C$2</f>
        <v>0</v>
      </c>
      <c r="P51" s="7"/>
      <c r="Q51" s="108"/>
      <c r="R51" s="108"/>
      <c r="S51" s="108"/>
      <c r="T51" s="108"/>
      <c r="U51" s="108"/>
      <c r="V51" s="108"/>
      <c r="W51" s="108"/>
      <c r="X51" s="108"/>
      <c r="Y51" s="108"/>
      <c r="Z51" s="108"/>
      <c r="AA51" s="108"/>
      <c r="AB51" s="108"/>
      <c r="AC51" s="108"/>
      <c r="AD51" s="108"/>
      <c r="AE51" s="108"/>
      <c r="AF51" s="108"/>
      <c r="AG51" s="133"/>
      <c r="AH51" s="133"/>
      <c r="AI51" s="133"/>
      <c r="AJ51" s="134"/>
    </row>
    <row r="52" spans="1:36" ht="15">
      <c r="A52" s="212"/>
      <c r="B52" s="216"/>
      <c r="C52" s="156" t="s">
        <v>11</v>
      </c>
      <c r="D52" s="105">
        <f>'PG&amp;E Program Totals'!D52*$C$2</f>
        <v>0</v>
      </c>
      <c r="E52" s="105">
        <f>'PG&amp;E Program Totals'!E52*$C$2</f>
        <v>0</v>
      </c>
      <c r="F52" s="105">
        <f>'PG&amp;E Program Totals'!F52*$C$2</f>
        <v>0</v>
      </c>
      <c r="G52" s="105">
        <f>'PG&amp;E Program Totals'!G52*$C$2</f>
        <v>0</v>
      </c>
      <c r="H52" s="105">
        <f>'PG&amp;E Program Totals'!H52*$C$2</f>
        <v>35.79178132967694</v>
      </c>
      <c r="I52" s="105">
        <f>'PG&amp;E Program Totals'!I52*$C$2</f>
        <v>34.984382231380565</v>
      </c>
      <c r="J52" s="105">
        <f>'PG&amp;E Program Totals'!J52*$C$2</f>
        <v>35.53360438219344</v>
      </c>
      <c r="K52" s="105">
        <f>'PG&amp;E Program Totals'!K52*$C$2</f>
        <v>35.85693246283325</v>
      </c>
      <c r="L52" s="105">
        <f>'PG&amp;E Program Totals'!L52*$C$2</f>
        <v>35.491974891855435</v>
      </c>
      <c r="M52" s="105">
        <f>'PG&amp;E Program Totals'!M52*$C$2</f>
        <v>34.74807727496696</v>
      </c>
      <c r="N52" s="105">
        <f>'PG&amp;E Program Totals'!N52*$C$2</f>
        <v>0</v>
      </c>
      <c r="O52" s="105">
        <f>'PG&amp;E Program Totals'!O52*$C$2</f>
        <v>0</v>
      </c>
      <c r="P52" s="7"/>
      <c r="Q52" s="119"/>
      <c r="R52" s="119"/>
      <c r="S52" s="119"/>
      <c r="T52" s="119"/>
      <c r="U52" s="119"/>
      <c r="V52" s="119"/>
      <c r="W52" s="119"/>
      <c r="X52" s="108"/>
      <c r="Y52" s="108"/>
      <c r="Z52" s="108"/>
      <c r="AA52" s="108"/>
      <c r="AB52" s="108"/>
      <c r="AC52" s="108"/>
      <c r="AD52" s="108"/>
      <c r="AE52" s="108"/>
      <c r="AF52" s="108"/>
      <c r="AG52" s="7"/>
      <c r="AH52" s="7"/>
      <c r="AI52" s="7"/>
      <c r="AJ52" s="7"/>
    </row>
    <row r="53" spans="1:36" ht="27" thickBot="1">
      <c r="A53" s="213"/>
      <c r="B53" s="217"/>
      <c r="C53" s="155" t="s">
        <v>12</v>
      </c>
      <c r="D53" s="135">
        <f aca="true" t="shared" si="4" ref="D53:O53">SUM(D45:D52)</f>
        <v>0</v>
      </c>
      <c r="E53" s="135">
        <f t="shared" si="4"/>
        <v>0</v>
      </c>
      <c r="F53" s="135">
        <f t="shared" si="4"/>
        <v>0</v>
      </c>
      <c r="G53" s="135">
        <f t="shared" si="4"/>
        <v>0</v>
      </c>
      <c r="H53" s="135">
        <f t="shared" si="4"/>
        <v>121.09818278344221</v>
      </c>
      <c r="I53" s="135">
        <f t="shared" si="4"/>
        <v>121.33852464584375</v>
      </c>
      <c r="J53" s="135">
        <f t="shared" si="4"/>
        <v>123.20936246123406</v>
      </c>
      <c r="K53" s="135">
        <f t="shared" si="4"/>
        <v>122.72906914143655</v>
      </c>
      <c r="L53" s="135">
        <f t="shared" si="4"/>
        <v>119.34030118408323</v>
      </c>
      <c r="M53" s="135">
        <f t="shared" si="4"/>
        <v>120.92469219216323</v>
      </c>
      <c r="N53" s="135">
        <f t="shared" si="4"/>
        <v>0</v>
      </c>
      <c r="O53" s="135">
        <f t="shared" si="4"/>
        <v>0</v>
      </c>
      <c r="P53" s="7"/>
      <c r="Q53" s="125"/>
      <c r="R53" s="125"/>
      <c r="S53" s="125"/>
      <c r="T53" s="125"/>
      <c r="U53" s="125"/>
      <c r="V53" s="125"/>
      <c r="W53" s="108"/>
      <c r="X53" s="108"/>
      <c r="Y53" s="108"/>
      <c r="Z53" s="108"/>
      <c r="AA53" s="108"/>
      <c r="AB53" s="108"/>
      <c r="AC53" s="108"/>
      <c r="AD53" s="108"/>
      <c r="AE53" s="108"/>
      <c r="AF53" s="108"/>
      <c r="AG53" s="7"/>
      <c r="AH53" s="7"/>
      <c r="AI53" s="7"/>
      <c r="AJ53" s="7"/>
    </row>
    <row r="54" spans="1:36" ht="27" thickTop="1">
      <c r="A54" s="218" t="s">
        <v>55</v>
      </c>
      <c r="B54" s="211" t="s">
        <v>43</v>
      </c>
      <c r="C54" s="157" t="s">
        <v>44</v>
      </c>
      <c r="D54" s="113">
        <f>'PG&amp;E Program Totals'!D54*$C$2</f>
        <v>11.20076954722089</v>
      </c>
      <c r="E54" s="113">
        <f>'PG&amp;E Program Totals'!E54*$C$2</f>
        <v>11.155616046541857</v>
      </c>
      <c r="F54" s="113">
        <f>'PG&amp;E Program Totals'!F54*$C$2</f>
        <v>11.199686191580778</v>
      </c>
      <c r="G54" s="113">
        <f>'PG&amp;E Program Totals'!G54*$C$2</f>
        <v>12.600638499707305</v>
      </c>
      <c r="H54" s="113">
        <f>'PG&amp;E Program Totals'!H54*$C$2</f>
        <v>11.457030811818958</v>
      </c>
      <c r="I54" s="113">
        <f>'PG&amp;E Program Totals'!I54*$C$2</f>
        <v>12.12262608864014</v>
      </c>
      <c r="J54" s="113">
        <f>'PG&amp;E Program Totals'!J54*$C$2</f>
        <v>12.604912933773836</v>
      </c>
      <c r="K54" s="113">
        <f>'PG&amp;E Program Totals'!K54*$C$2</f>
        <v>12.4686056796065</v>
      </c>
      <c r="L54" s="113">
        <f>'PG&amp;E Program Totals'!L54*$C$2</f>
        <v>12.02332177835891</v>
      </c>
      <c r="M54" s="113">
        <f>'PG&amp;E Program Totals'!M54*$C$2</f>
        <v>11.836104143298645</v>
      </c>
      <c r="N54" s="113">
        <f>'PG&amp;E Program Totals'!N54*$C$2</f>
        <v>11.001213217294442</v>
      </c>
      <c r="O54" s="113">
        <f>'PG&amp;E Program Totals'!O54*$C$2</f>
        <v>10.603209116149273</v>
      </c>
      <c r="P54" s="137"/>
      <c r="Q54" s="138"/>
      <c r="R54" s="138"/>
      <c r="S54" s="138"/>
      <c r="T54" s="138"/>
      <c r="U54" s="138"/>
      <c r="V54" s="138"/>
      <c r="W54" s="138"/>
      <c r="X54" s="138"/>
      <c r="Y54" s="138"/>
      <c r="Z54" s="138"/>
      <c r="AA54" s="138"/>
      <c r="AB54" s="138"/>
      <c r="AC54" s="139"/>
      <c r="AD54" s="139"/>
      <c r="AE54" s="139"/>
      <c r="AF54" s="139"/>
      <c r="AG54" s="137"/>
      <c r="AH54" s="137"/>
      <c r="AI54" s="137"/>
      <c r="AJ54" s="137"/>
    </row>
    <row r="55" spans="1:36" ht="26.25">
      <c r="A55" s="219"/>
      <c r="B55" s="212"/>
      <c r="C55" s="157" t="s">
        <v>45</v>
      </c>
      <c r="D55" s="113">
        <f>'PG&amp;E Program Totals'!D55*$C$2</f>
        <v>1.0622903801902654</v>
      </c>
      <c r="E55" s="113">
        <f>'PG&amp;E Program Totals'!E55*$C$2</f>
        <v>1.0681068685869872</v>
      </c>
      <c r="F55" s="113">
        <f>'PG&amp;E Program Totals'!F55*$C$2</f>
        <v>1.103917973774214</v>
      </c>
      <c r="G55" s="113">
        <f>'PG&amp;E Program Totals'!G55*$C$2</f>
        <v>1.221683065745897</v>
      </c>
      <c r="H55" s="113">
        <f>'PG&amp;E Program Totals'!H55*$C$2</f>
        <v>1.2094954675812706</v>
      </c>
      <c r="I55" s="113">
        <f>'PG&amp;E Program Totals'!I55*$C$2</f>
        <v>1.1763142127106831</v>
      </c>
      <c r="J55" s="113">
        <f>'PG&amp;E Program Totals'!J55*$C$2</f>
        <v>1.2537377806312682</v>
      </c>
      <c r="K55" s="113">
        <f>'PG&amp;E Program Totals'!K55*$C$2</f>
        <v>1.2026558403492362</v>
      </c>
      <c r="L55" s="113">
        <f>'PG&amp;E Program Totals'!L55*$C$2</f>
        <v>1.2104425883181211</v>
      </c>
      <c r="M55" s="113">
        <f>'PG&amp;E Program Totals'!M55*$C$2</f>
        <v>1.121684730415491</v>
      </c>
      <c r="N55" s="113">
        <f>'PG&amp;E Program Totals'!N55*$C$2</f>
        <v>1.0306389487825336</v>
      </c>
      <c r="O55" s="113">
        <f>'PG&amp;E Program Totals'!O55*$C$2</f>
        <v>1.0219673455223377</v>
      </c>
      <c r="P55" s="137"/>
      <c r="Q55" s="138"/>
      <c r="R55" s="138"/>
      <c r="S55" s="138"/>
      <c r="T55" s="138"/>
      <c r="U55" s="138"/>
      <c r="V55" s="138"/>
      <c r="W55" s="138"/>
      <c r="X55" s="138"/>
      <c r="Y55" s="138"/>
      <c r="Z55" s="138"/>
      <c r="AA55" s="138"/>
      <c r="AB55" s="138"/>
      <c r="AC55" s="139"/>
      <c r="AD55" s="139"/>
      <c r="AE55" s="139"/>
      <c r="AF55" s="139"/>
      <c r="AG55" s="137"/>
      <c r="AH55" s="137"/>
      <c r="AI55" s="137"/>
      <c r="AJ55" s="137"/>
    </row>
    <row r="56" spans="1:36" ht="15">
      <c r="A56" s="219"/>
      <c r="B56" s="212"/>
      <c r="C56" s="157" t="s">
        <v>46</v>
      </c>
      <c r="D56" s="113">
        <f>'PG&amp;E Program Totals'!D56*$C$2</f>
        <v>0.025342052225321505</v>
      </c>
      <c r="E56" s="113">
        <f>'PG&amp;E Program Totals'!E56*$C$2</f>
        <v>0.02544309812931578</v>
      </c>
      <c r="F56" s="113">
        <f>'PG&amp;E Program Totals'!F56*$C$2</f>
        <v>0.02509058192864565</v>
      </c>
      <c r="G56" s="113">
        <f>'PG&amp;E Program Totals'!G56*$C$2</f>
        <v>0.025089339674746136</v>
      </c>
      <c r="H56" s="113">
        <f>'PG&amp;E Program Totals'!H56*$C$2</f>
        <v>0.02952158214868533</v>
      </c>
      <c r="I56" s="113">
        <f>'PG&amp;E Program Totals'!I56*$C$2</f>
        <v>0.029542805173873057</v>
      </c>
      <c r="J56" s="113">
        <f>'PG&amp;E Program Totals'!J56*$C$2</f>
        <v>0.03029938412883929</v>
      </c>
      <c r="K56" s="113">
        <f>'PG&amp;E Program Totals'!K56*$C$2</f>
        <v>0.030207916214312073</v>
      </c>
      <c r="L56" s="113">
        <f>'PG&amp;E Program Totals'!L56*$C$2</f>
        <v>0.029447167046857098</v>
      </c>
      <c r="M56" s="113">
        <f>'PG&amp;E Program Totals'!M56*$C$2</f>
        <v>0.028791020204600292</v>
      </c>
      <c r="N56" s="113">
        <f>'PG&amp;E Program Totals'!N56*$C$2</f>
        <v>0.02432538405973931</v>
      </c>
      <c r="O56" s="113">
        <f>'PG&amp;E Program Totals'!O56*$C$2</f>
        <v>0.024051068086784064</v>
      </c>
      <c r="P56" s="137"/>
      <c r="Q56" s="138"/>
      <c r="R56" s="138"/>
      <c r="S56" s="138"/>
      <c r="T56" s="138"/>
      <c r="U56" s="138"/>
      <c r="V56" s="138"/>
      <c r="W56" s="138"/>
      <c r="X56" s="138"/>
      <c r="Y56" s="138"/>
      <c r="Z56" s="138"/>
      <c r="AA56" s="138"/>
      <c r="AB56" s="138"/>
      <c r="AC56" s="139"/>
      <c r="AD56" s="139"/>
      <c r="AE56" s="139"/>
      <c r="AF56" s="139"/>
      <c r="AG56" s="137"/>
      <c r="AH56" s="137"/>
      <c r="AI56" s="137"/>
      <c r="AJ56" s="137"/>
    </row>
    <row r="57" spans="1:36" ht="15">
      <c r="A57" s="219"/>
      <c r="B57" s="212"/>
      <c r="C57" s="157" t="s">
        <v>47</v>
      </c>
      <c r="D57" s="113">
        <f>'PG&amp;E Program Totals'!D57*$C$2</f>
        <v>0.7415707655030777</v>
      </c>
      <c r="E57" s="113">
        <f>'PG&amp;E Program Totals'!E57*$C$2</f>
        <v>0.7409886725125941</v>
      </c>
      <c r="F57" s="113">
        <f>'PG&amp;E Program Totals'!F57*$C$2</f>
        <v>0.7531980700971315</v>
      </c>
      <c r="G57" s="113">
        <f>'PG&amp;E Program Totals'!G57*$C$2</f>
        <v>0.8015423721705721</v>
      </c>
      <c r="H57" s="113">
        <f>'PG&amp;E Program Totals'!H57*$C$2</f>
        <v>0.7965168296499048</v>
      </c>
      <c r="I57" s="113">
        <f>'PG&amp;E Program Totals'!I57*$C$2</f>
        <v>0.802137382931169</v>
      </c>
      <c r="J57" s="113">
        <f>'PG&amp;E Program Totals'!J57*$C$2</f>
        <v>0.8313690410182695</v>
      </c>
      <c r="K57" s="113">
        <f>'PG&amp;E Program Totals'!K57*$C$2</f>
        <v>0.7873402192240799</v>
      </c>
      <c r="L57" s="113">
        <f>'PG&amp;E Program Totals'!L57*$C$2</f>
        <v>0.7885078287062627</v>
      </c>
      <c r="M57" s="113">
        <f>'PG&amp;E Program Totals'!M57*$C$2</f>
        <v>0.7278956246266762</v>
      </c>
      <c r="N57" s="113">
        <f>'PG&amp;E Program Totals'!N57*$C$2</f>
        <v>0.7112923742396947</v>
      </c>
      <c r="O57" s="113">
        <f>'PG&amp;E Program Totals'!O57*$C$2</f>
        <v>0.7122250003969798</v>
      </c>
      <c r="P57" s="140"/>
      <c r="Q57" s="138"/>
      <c r="R57" s="138"/>
      <c r="S57" s="138"/>
      <c r="T57" s="138"/>
      <c r="U57" s="138"/>
      <c r="V57" s="138"/>
      <c r="W57" s="138"/>
      <c r="X57" s="138"/>
      <c r="Y57" s="138"/>
      <c r="Z57" s="138"/>
      <c r="AA57" s="138"/>
      <c r="AB57" s="138"/>
      <c r="AC57" s="139"/>
      <c r="AD57" s="139"/>
      <c r="AE57" s="139"/>
      <c r="AF57" s="139"/>
      <c r="AG57" s="140"/>
      <c r="AH57" s="140"/>
      <c r="AI57" s="140"/>
      <c r="AJ57" s="140"/>
    </row>
    <row r="58" spans="1:36" ht="26.25">
      <c r="A58" s="219"/>
      <c r="B58" s="212"/>
      <c r="C58" s="157" t="s">
        <v>48</v>
      </c>
      <c r="D58" s="113">
        <f>'PG&amp;E Program Totals'!D58*$C$2</f>
        <v>1.2511391869311392</v>
      </c>
      <c r="E58" s="113">
        <f>'PG&amp;E Program Totals'!E58*$C$2</f>
        <v>1.2392565615952165</v>
      </c>
      <c r="F58" s="113">
        <f>'PG&amp;E Program Totals'!F58*$C$2</f>
        <v>1.2490889781913719</v>
      </c>
      <c r="G58" s="113">
        <f>'PG&amp;E Program Totals'!G58*$C$2</f>
        <v>1.3970763683598468</v>
      </c>
      <c r="H58" s="113">
        <f>'PG&amp;E Program Totals'!H58*$C$2</f>
        <v>1.2699960921754145</v>
      </c>
      <c r="I58" s="113">
        <f>'PG&amp;E Program Totals'!I58*$C$2</f>
        <v>1.3272225396868051</v>
      </c>
      <c r="J58" s="113">
        <f>'PG&amp;E Program Totals'!J58*$C$2</f>
        <v>1.3810785381821677</v>
      </c>
      <c r="K58" s="113">
        <f>'PG&amp;E Program Totals'!K58*$C$2</f>
        <v>1.3659161050781916</v>
      </c>
      <c r="L58" s="113">
        <f>'PG&amp;E Program Totals'!L58*$C$2</f>
        <v>1.310298318502643</v>
      </c>
      <c r="M58" s="113">
        <f>'PG&amp;E Program Totals'!M58*$C$2</f>
        <v>1.2831049992828025</v>
      </c>
      <c r="N58" s="113">
        <f>'PG&amp;E Program Totals'!N58*$C$2</f>
        <v>1.2108210882793946</v>
      </c>
      <c r="O58" s="113">
        <f>'PG&amp;E Program Totals'!O58*$C$2</f>
        <v>1.1683163654746738</v>
      </c>
      <c r="P58" s="140"/>
      <c r="Q58" s="138"/>
      <c r="R58" s="138"/>
      <c r="S58" s="138"/>
      <c r="T58" s="138"/>
      <c r="U58" s="138"/>
      <c r="V58" s="138"/>
      <c r="W58" s="138"/>
      <c r="X58" s="138"/>
      <c r="Y58" s="138"/>
      <c r="Z58" s="138"/>
      <c r="AA58" s="138"/>
      <c r="AB58" s="138"/>
      <c r="AC58" s="139"/>
      <c r="AD58" s="139"/>
      <c r="AE58" s="139"/>
      <c r="AF58" s="139"/>
      <c r="AG58" s="140"/>
      <c r="AH58" s="140"/>
      <c r="AI58" s="140"/>
      <c r="AJ58" s="140"/>
    </row>
    <row r="59" spans="1:36" ht="15">
      <c r="A59" s="219"/>
      <c r="B59" s="212"/>
      <c r="C59" s="157" t="s">
        <v>49</v>
      </c>
      <c r="D59" s="113">
        <f>'PG&amp;E Program Totals'!D59*$C$2</f>
        <v>0.8932485239841093</v>
      </c>
      <c r="E59" s="113">
        <f>'PG&amp;E Program Totals'!E59*$C$2</f>
        <v>0.8840255723034105</v>
      </c>
      <c r="F59" s="113">
        <f>'PG&amp;E Program Totals'!F59*$C$2</f>
        <v>0.890932632958143</v>
      </c>
      <c r="G59" s="113">
        <f>'PG&amp;E Program Totals'!G59*$C$2</f>
        <v>0.9854000404438032</v>
      </c>
      <c r="H59" s="113">
        <f>'PG&amp;E Program Totals'!H59*$C$2</f>
        <v>0.9560960294394039</v>
      </c>
      <c r="I59" s="113">
        <f>'PG&amp;E Program Totals'!I59*$C$2</f>
        <v>0.9630679970170531</v>
      </c>
      <c r="J59" s="113">
        <f>'PG&amp;E Program Totals'!J59*$C$2</f>
        <v>1.0109272986200524</v>
      </c>
      <c r="K59" s="113">
        <f>'PG&amp;E Program Totals'!K59*$C$2</f>
        <v>0.9575902286544719</v>
      </c>
      <c r="L59" s="113">
        <f>'PG&amp;E Program Totals'!L59*$C$2</f>
        <v>0.9678205559097152</v>
      </c>
      <c r="M59" s="113">
        <f>'PG&amp;E Program Totals'!M59*$C$2</f>
        <v>0.882545513729685</v>
      </c>
      <c r="N59" s="113">
        <f>'PG&amp;E Program Totals'!N59*$C$2</f>
        <v>0.8566620456636597</v>
      </c>
      <c r="O59" s="113">
        <f>'PG&amp;E Program Totals'!O59*$C$2</f>
        <v>0.8356610790051019</v>
      </c>
      <c r="P59" s="140"/>
      <c r="Q59" s="138"/>
      <c r="R59" s="138"/>
      <c r="S59" s="138"/>
      <c r="T59" s="138"/>
      <c r="U59" s="138"/>
      <c r="V59" s="138"/>
      <c r="W59" s="138"/>
      <c r="X59" s="138"/>
      <c r="Y59" s="138"/>
      <c r="Z59" s="138"/>
      <c r="AA59" s="138"/>
      <c r="AB59" s="138"/>
      <c r="AC59" s="139"/>
      <c r="AD59" s="139"/>
      <c r="AE59" s="139"/>
      <c r="AF59" s="139"/>
      <c r="AG59" s="140"/>
      <c r="AH59" s="140"/>
      <c r="AI59" s="140"/>
      <c r="AJ59" s="140"/>
    </row>
    <row r="60" spans="1:36" ht="15">
      <c r="A60" s="219"/>
      <c r="B60" s="212"/>
      <c r="C60" s="157" t="s">
        <v>50</v>
      </c>
      <c r="D60" s="113">
        <f>'PG&amp;E Program Totals'!D60*$C$2</f>
        <v>0.3876985742300096</v>
      </c>
      <c r="E60" s="113">
        <f>'PG&amp;E Program Totals'!E60*$C$2</f>
        <v>0.3879999921134814</v>
      </c>
      <c r="F60" s="113">
        <f>'PG&amp;E Program Totals'!F60*$C$2</f>
        <v>0.3885095941082153</v>
      </c>
      <c r="G60" s="113">
        <f>'PG&amp;E Program Totals'!G60*$C$2</f>
        <v>0.4441789461830089</v>
      </c>
      <c r="H60" s="113">
        <f>'PG&amp;E Program Totals'!H60*$C$2</f>
        <v>0.43811999559526155</v>
      </c>
      <c r="I60" s="113">
        <f>'PG&amp;E Program Totals'!I60*$C$2</f>
        <v>0.4312606390341616</v>
      </c>
      <c r="J60" s="113">
        <f>'PG&amp;E Program Totals'!J60*$C$2</f>
        <v>0.4532996537187963</v>
      </c>
      <c r="K60" s="113">
        <f>'PG&amp;E Program Totals'!K60*$C$2</f>
        <v>0.4464503222266238</v>
      </c>
      <c r="L60" s="113">
        <f>'PG&amp;E Program Totals'!L60*$C$2</f>
        <v>0.44217276471207656</v>
      </c>
      <c r="M60" s="113">
        <f>'PG&amp;E Program Totals'!M60*$C$2</f>
        <v>0.4184840400243924</v>
      </c>
      <c r="N60" s="113">
        <f>'PG&amp;E Program Totals'!N60*$C$2</f>
        <v>0.3735894510564358</v>
      </c>
      <c r="O60" s="113">
        <f>'PG&amp;E Program Totals'!O60*$C$2</f>
        <v>0.36998731573547283</v>
      </c>
      <c r="P60" s="140"/>
      <c r="Q60" s="138"/>
      <c r="R60" s="138"/>
      <c r="S60" s="138"/>
      <c r="T60" s="138"/>
      <c r="U60" s="138"/>
      <c r="V60" s="138"/>
      <c r="W60" s="138"/>
      <c r="X60" s="138"/>
      <c r="Y60" s="138"/>
      <c r="Z60" s="138"/>
      <c r="AA60" s="138"/>
      <c r="AB60" s="138"/>
      <c r="AC60" s="139"/>
      <c r="AD60" s="139"/>
      <c r="AE60" s="139"/>
      <c r="AF60" s="139"/>
      <c r="AG60" s="140"/>
      <c r="AH60" s="140"/>
      <c r="AI60" s="140"/>
      <c r="AJ60" s="140"/>
    </row>
    <row r="61" spans="1:36" ht="15">
      <c r="A61" s="219"/>
      <c r="B61" s="212"/>
      <c r="C61" s="159" t="s">
        <v>11</v>
      </c>
      <c r="D61" s="113">
        <f>'PG&amp;E Program Totals'!D61*$C$2</f>
        <v>5.898931970904776</v>
      </c>
      <c r="E61" s="113">
        <f>'PG&amp;E Program Totals'!E61*$C$2</f>
        <v>5.893442576137006</v>
      </c>
      <c r="F61" s="113">
        <f>'PG&amp;E Program Totals'!F61*$C$2</f>
        <v>5.956483130761068</v>
      </c>
      <c r="G61" s="113">
        <f>'PG&amp;E Program Totals'!G61*$C$2</f>
        <v>6.510788745423683</v>
      </c>
      <c r="H61" s="113">
        <f>'PG&amp;E Program Totals'!H61*$C$2</f>
        <v>6.141817106452555</v>
      </c>
      <c r="I61" s="113">
        <f>'PG&amp;E Program Totals'!I61*$C$2</f>
        <v>6.2532490692587706</v>
      </c>
      <c r="J61" s="113">
        <f>'PG&amp;E Program Totals'!J61*$C$2</f>
        <v>6.497515580320353</v>
      </c>
      <c r="K61" s="113">
        <f>'PG&amp;E Program Totals'!K61*$C$2</f>
        <v>6.275286946985054</v>
      </c>
      <c r="L61" s="113">
        <f>'PG&amp;E Program Totals'!L61*$C$2</f>
        <v>6.229001238604381</v>
      </c>
      <c r="M61" s="113">
        <f>'PG&amp;E Program Totals'!M61*$C$2</f>
        <v>5.929574575598545</v>
      </c>
      <c r="N61" s="113">
        <f>'PG&amp;E Program Totals'!N61*$C$2</f>
        <v>5.716827300772405</v>
      </c>
      <c r="O61" s="113">
        <f>'PG&amp;E Program Totals'!O61*$C$2</f>
        <v>5.613914229862179</v>
      </c>
      <c r="P61" s="140"/>
      <c r="Q61" s="138"/>
      <c r="R61" s="138"/>
      <c r="S61" s="138"/>
      <c r="T61" s="138"/>
      <c r="U61" s="138"/>
      <c r="V61" s="138"/>
      <c r="W61" s="138"/>
      <c r="X61" s="138"/>
      <c r="Y61" s="138"/>
      <c r="Z61" s="138"/>
      <c r="AA61" s="138"/>
      <c r="AB61" s="138"/>
      <c r="AC61" s="139"/>
      <c r="AD61" s="139"/>
      <c r="AE61" s="139"/>
      <c r="AF61" s="139"/>
      <c r="AG61" s="140"/>
      <c r="AH61" s="140"/>
      <c r="AI61" s="140"/>
      <c r="AJ61" s="140"/>
    </row>
    <row r="62" spans="1:36" ht="27" thickBot="1">
      <c r="A62" s="220"/>
      <c r="B62" s="213"/>
      <c r="C62" s="157" t="s">
        <v>12</v>
      </c>
      <c r="D62" s="142">
        <f aca="true" t="shared" si="5" ref="D62:O62">SUM(D54:D61)</f>
        <v>21.46099100118959</v>
      </c>
      <c r="E62" s="142">
        <f t="shared" si="5"/>
        <v>21.394879387919868</v>
      </c>
      <c r="F62" s="142">
        <f t="shared" si="5"/>
        <v>21.56690715339957</v>
      </c>
      <c r="G62" s="142">
        <f t="shared" si="5"/>
        <v>23.98639737770886</v>
      </c>
      <c r="H62" s="142">
        <f t="shared" si="5"/>
        <v>22.298593914861456</v>
      </c>
      <c r="I62" s="142">
        <f t="shared" si="5"/>
        <v>23.105420734452654</v>
      </c>
      <c r="J62" s="142">
        <f t="shared" si="5"/>
        <v>24.063140210393588</v>
      </c>
      <c r="K62" s="142">
        <f t="shared" si="5"/>
        <v>23.53405325833847</v>
      </c>
      <c r="L62" s="142">
        <f t="shared" si="5"/>
        <v>23.001012240158964</v>
      </c>
      <c r="M62" s="142">
        <f t="shared" si="5"/>
        <v>22.22818464718084</v>
      </c>
      <c r="N62" s="142">
        <f t="shared" si="5"/>
        <v>20.925369810148304</v>
      </c>
      <c r="O62" s="142">
        <f t="shared" si="5"/>
        <v>20.349331520232802</v>
      </c>
      <c r="P62" s="140"/>
      <c r="Q62" s="138"/>
      <c r="R62" s="138"/>
      <c r="S62" s="138"/>
      <c r="T62" s="138"/>
      <c r="U62" s="138"/>
      <c r="V62" s="138"/>
      <c r="W62" s="138"/>
      <c r="X62" s="138"/>
      <c r="Y62" s="138"/>
      <c r="Z62" s="138"/>
      <c r="AA62" s="138"/>
      <c r="AB62" s="138"/>
      <c r="AC62" s="139"/>
      <c r="AD62" s="139"/>
      <c r="AE62" s="139"/>
      <c r="AF62" s="139"/>
      <c r="AG62" s="140"/>
      <c r="AH62" s="140"/>
      <c r="AI62" s="140"/>
      <c r="AJ62" s="140"/>
    </row>
    <row r="63" spans="1:36" ht="27" thickTop="1">
      <c r="A63" s="208" t="s">
        <v>56</v>
      </c>
      <c r="B63" s="208" t="s">
        <v>43</v>
      </c>
      <c r="C63" s="155" t="s">
        <v>44</v>
      </c>
      <c r="D63" s="105">
        <f>'PG&amp;E Program Totals'!D63*$C$2</f>
        <v>0</v>
      </c>
      <c r="E63" s="105">
        <f>'PG&amp;E Program Totals'!E63*$C$2</f>
        <v>0</v>
      </c>
      <c r="F63" s="105">
        <f>'PG&amp;E Program Totals'!F63*$C$2</f>
        <v>0</v>
      </c>
      <c r="G63" s="105">
        <f>'PG&amp;E Program Totals'!G63*$C$2</f>
        <v>0</v>
      </c>
      <c r="H63" s="105">
        <f>'PG&amp;E Program Totals'!H63*$C$2</f>
        <v>9.320731878686805</v>
      </c>
      <c r="I63" s="105">
        <f>'PG&amp;E Program Totals'!I63*$C$2</f>
        <v>10.845271550671981</v>
      </c>
      <c r="J63" s="105">
        <f>'PG&amp;E Program Totals'!J63*$C$2</f>
        <v>10.740641066915364</v>
      </c>
      <c r="K63" s="105">
        <f>'PG&amp;E Program Totals'!K63*$C$2</f>
        <v>10.503877811998576</v>
      </c>
      <c r="L63" s="105">
        <f>'PG&amp;E Program Totals'!L63*$C$2</f>
        <v>9.709123169060144</v>
      </c>
      <c r="M63" s="105">
        <f>'PG&amp;E Program Totals'!M63*$C$2</f>
        <v>10.142495684548688</v>
      </c>
      <c r="N63" s="105">
        <f>'PG&amp;E Program Totals'!N63*$C$2</f>
        <v>0</v>
      </c>
      <c r="O63" s="105">
        <f>'PG&amp;E Program Totals'!O63*$C$2</f>
        <v>0</v>
      </c>
      <c r="P63" s="143"/>
      <c r="Q63" s="144"/>
      <c r="R63" s="144"/>
      <c r="S63" s="144"/>
      <c r="T63" s="144"/>
      <c r="U63" s="144"/>
      <c r="V63" s="144"/>
      <c r="W63" s="144"/>
      <c r="X63" s="144"/>
      <c r="Y63" s="144"/>
      <c r="Z63" s="144"/>
      <c r="AA63" s="144"/>
      <c r="AB63" s="144"/>
      <c r="AC63" s="144"/>
      <c r="AD63" s="144"/>
      <c r="AE63" s="144"/>
      <c r="AF63" s="144"/>
      <c r="AG63" s="137"/>
      <c r="AH63" s="137"/>
      <c r="AI63" s="137"/>
      <c r="AJ63" s="137"/>
    </row>
    <row r="64" spans="1:32" ht="26.25">
      <c r="A64" s="209"/>
      <c r="B64" s="216"/>
      <c r="C64" s="155" t="s">
        <v>45</v>
      </c>
      <c r="D64" s="105">
        <f>'PG&amp;E Program Totals'!D64*$C$2</f>
        <v>0</v>
      </c>
      <c r="E64" s="105">
        <f>'PG&amp;E Program Totals'!E64*$C$2</f>
        <v>0</v>
      </c>
      <c r="F64" s="105">
        <f>'PG&amp;E Program Totals'!F64*$C$2</f>
        <v>0</v>
      </c>
      <c r="G64" s="105">
        <f>'PG&amp;E Program Totals'!G64*$C$2</f>
        <v>0</v>
      </c>
      <c r="H64" s="105">
        <f>'PG&amp;E Program Totals'!H64*$C$2</f>
        <v>15.280270156965074</v>
      </c>
      <c r="I64" s="105">
        <f>'PG&amp;E Program Totals'!I64*$C$2</f>
        <v>15.212815805579428</v>
      </c>
      <c r="J64" s="105">
        <f>'PG&amp;E Program Totals'!J64*$C$2</f>
        <v>15.320546344291213</v>
      </c>
      <c r="K64" s="105">
        <f>'PG&amp;E Program Totals'!K64*$C$2</f>
        <v>14.14205579974641</v>
      </c>
      <c r="L64" s="105">
        <f>'PG&amp;E Program Totals'!L64*$C$2</f>
        <v>15.602026573087267</v>
      </c>
      <c r="M64" s="105">
        <f>'PG&amp;E Program Totals'!M64*$C$2</f>
        <v>14.94222220926007</v>
      </c>
      <c r="N64" s="105">
        <f>'PG&amp;E Program Totals'!N64*$C$2</f>
        <v>0</v>
      </c>
      <c r="O64" s="105">
        <f>'PG&amp;E Program Totals'!O64*$C$2</f>
        <v>0</v>
      </c>
      <c r="P64" s="143"/>
      <c r="Q64" s="144"/>
      <c r="R64" s="144"/>
      <c r="S64" s="144"/>
      <c r="T64" s="144"/>
      <c r="U64" s="144"/>
      <c r="V64" s="144"/>
      <c r="W64" s="144"/>
      <c r="X64" s="144"/>
      <c r="Y64" s="144"/>
      <c r="Z64" s="144"/>
      <c r="AA64" s="144"/>
      <c r="AB64" s="144"/>
      <c r="AC64" s="144"/>
      <c r="AD64" s="144"/>
      <c r="AE64" s="144"/>
      <c r="AF64" s="144"/>
    </row>
    <row r="65" spans="1:32" ht="15">
      <c r="A65" s="209"/>
      <c r="B65" s="216"/>
      <c r="C65" s="155" t="s">
        <v>46</v>
      </c>
      <c r="D65" s="105">
        <f>'PG&amp;E Program Totals'!D65*$C$2</f>
        <v>0</v>
      </c>
      <c r="E65" s="105">
        <f>'PG&amp;E Program Totals'!E65*$C$2</f>
        <v>0</v>
      </c>
      <c r="F65" s="105">
        <f>'PG&amp;E Program Totals'!F65*$C$2</f>
        <v>0</v>
      </c>
      <c r="G65" s="105">
        <f>'PG&amp;E Program Totals'!G65*$C$2</f>
        <v>0</v>
      </c>
      <c r="H65" s="105">
        <f>'PG&amp;E Program Totals'!H65*$C$2</f>
        <v>0.06858567147104647</v>
      </c>
      <c r="I65" s="105">
        <f>'PG&amp;E Program Totals'!I65*$C$2</f>
        <v>0.07442825709900115</v>
      </c>
      <c r="J65" s="105">
        <f>'PG&amp;E Program Totals'!J65*$C$2</f>
        <v>0.07367682410849204</v>
      </c>
      <c r="K65" s="105">
        <f>'PG&amp;E Program Totals'!K65*$C$2</f>
        <v>0.0727223227289034</v>
      </c>
      <c r="L65" s="105">
        <f>'PG&amp;E Program Totals'!L65*$C$2</f>
        <v>0.0722431956082507</v>
      </c>
      <c r="M65" s="105">
        <f>'PG&amp;E Program Totals'!M65*$C$2</f>
        <v>0.06927065476058515</v>
      </c>
      <c r="N65" s="105">
        <f>'PG&amp;E Program Totals'!N65*$C$2</f>
        <v>0</v>
      </c>
      <c r="O65" s="105">
        <f>'PG&amp;E Program Totals'!O65*$C$2</f>
        <v>0</v>
      </c>
      <c r="P65" s="143"/>
      <c r="Q65" s="144"/>
      <c r="R65" s="144"/>
      <c r="S65" s="144"/>
      <c r="T65" s="144"/>
      <c r="U65" s="144"/>
      <c r="V65" s="144"/>
      <c r="W65" s="144"/>
      <c r="X65" s="144"/>
      <c r="Y65" s="144"/>
      <c r="Z65" s="144"/>
      <c r="AA65" s="144"/>
      <c r="AB65" s="144"/>
      <c r="AC65" s="144"/>
      <c r="AD65" s="144"/>
      <c r="AE65" s="144"/>
      <c r="AF65" s="144"/>
    </row>
    <row r="66" spans="1:32" ht="15">
      <c r="A66" s="209"/>
      <c r="B66" s="216"/>
      <c r="C66" s="155" t="s">
        <v>47</v>
      </c>
      <c r="D66" s="105">
        <f>'PG&amp;E Program Totals'!D66*$C$2</f>
        <v>0</v>
      </c>
      <c r="E66" s="105">
        <f>'PG&amp;E Program Totals'!E66*$C$2</f>
        <v>0</v>
      </c>
      <c r="F66" s="105">
        <f>'PG&amp;E Program Totals'!F66*$C$2</f>
        <v>0</v>
      </c>
      <c r="G66" s="105">
        <f>'PG&amp;E Program Totals'!G66*$C$2</f>
        <v>0</v>
      </c>
      <c r="H66" s="105">
        <f>'PG&amp;E Program Totals'!H66*$C$2</f>
        <v>3.199214688930627</v>
      </c>
      <c r="I66" s="105">
        <f>'PG&amp;E Program Totals'!I66*$C$2</f>
        <v>3.6072155614094954</v>
      </c>
      <c r="J66" s="105">
        <f>'PG&amp;E Program Totals'!J66*$C$2</f>
        <v>3.4807436484054444</v>
      </c>
      <c r="K66" s="105">
        <f>'PG&amp;E Program Totals'!K66*$C$2</f>
        <v>2.90085604938444</v>
      </c>
      <c r="L66" s="105">
        <f>'PG&amp;E Program Totals'!L66*$C$2</f>
        <v>2.2674599323887814</v>
      </c>
      <c r="M66" s="105">
        <f>'PG&amp;E Program Totals'!M66*$C$2</f>
        <v>3.1727719628403945</v>
      </c>
      <c r="N66" s="105">
        <f>'PG&amp;E Program Totals'!N66*$C$2</f>
        <v>0</v>
      </c>
      <c r="O66" s="105">
        <f>'PG&amp;E Program Totals'!O66*$C$2</f>
        <v>0</v>
      </c>
      <c r="P66" s="143"/>
      <c r="Q66" s="144"/>
      <c r="R66" s="144"/>
      <c r="S66" s="144"/>
      <c r="T66" s="144"/>
      <c r="U66" s="144"/>
      <c r="V66" s="144"/>
      <c r="W66" s="144"/>
      <c r="X66" s="144"/>
      <c r="Y66" s="144"/>
      <c r="Z66" s="144"/>
      <c r="AA66" s="144"/>
      <c r="AB66" s="144"/>
      <c r="AC66" s="144"/>
      <c r="AD66" s="144"/>
      <c r="AE66" s="144"/>
      <c r="AF66" s="144"/>
    </row>
    <row r="67" spans="1:32" ht="26.25">
      <c r="A67" s="209"/>
      <c r="B67" s="216"/>
      <c r="C67" s="155" t="s">
        <v>48</v>
      </c>
      <c r="D67" s="105">
        <f>'PG&amp;E Program Totals'!D67*$C$2</f>
        <v>0</v>
      </c>
      <c r="E67" s="105">
        <f>'PG&amp;E Program Totals'!E67*$C$2</f>
        <v>0</v>
      </c>
      <c r="F67" s="105">
        <f>'PG&amp;E Program Totals'!F67*$C$2</f>
        <v>0</v>
      </c>
      <c r="G67" s="105">
        <f>'PG&amp;E Program Totals'!G67*$C$2</f>
        <v>0</v>
      </c>
      <c r="H67" s="105">
        <f>'PG&amp;E Program Totals'!H67*$C$2</f>
        <v>1.1353448809041797</v>
      </c>
      <c r="I67" s="105">
        <f>'PG&amp;E Program Totals'!I67*$C$2</f>
        <v>1.240863055182119</v>
      </c>
      <c r="J67" s="105">
        <f>'PG&amp;E Program Totals'!J67*$C$2</f>
        <v>1.2197302166235942</v>
      </c>
      <c r="K67" s="105">
        <f>'PG&amp;E Program Totals'!K67*$C$2</f>
        <v>1.3027707786137552</v>
      </c>
      <c r="L67" s="105">
        <f>'PG&amp;E Program Totals'!L67*$C$2</f>
        <v>1.2589585370746337</v>
      </c>
      <c r="M67" s="105">
        <f>'PG&amp;E Program Totals'!M67*$C$2</f>
        <v>1.2303652372966718</v>
      </c>
      <c r="N67" s="105">
        <f>'PG&amp;E Program Totals'!N67*$C$2</f>
        <v>0</v>
      </c>
      <c r="O67" s="105">
        <f>'PG&amp;E Program Totals'!O67*$C$2</f>
        <v>0</v>
      </c>
      <c r="P67" s="143"/>
      <c r="Q67" s="144"/>
      <c r="R67" s="144"/>
      <c r="S67" s="144"/>
      <c r="T67" s="144"/>
      <c r="U67" s="144"/>
      <c r="V67" s="144"/>
      <c r="W67" s="144"/>
      <c r="X67" s="144"/>
      <c r="Y67" s="144"/>
      <c r="Z67" s="144"/>
      <c r="AA67" s="144"/>
      <c r="AB67" s="144"/>
      <c r="AC67" s="144"/>
      <c r="AD67" s="144"/>
      <c r="AE67" s="144"/>
      <c r="AF67" s="144"/>
    </row>
    <row r="68" spans="1:32" ht="15">
      <c r="A68" s="209"/>
      <c r="B68" s="216"/>
      <c r="C68" s="155" t="s">
        <v>49</v>
      </c>
      <c r="D68" s="105">
        <f>'PG&amp;E Program Totals'!D68*$C$2</f>
        <v>0</v>
      </c>
      <c r="E68" s="105">
        <f>'PG&amp;E Program Totals'!E68*$C$2</f>
        <v>0</v>
      </c>
      <c r="F68" s="105">
        <f>'PG&amp;E Program Totals'!F68*$C$2</f>
        <v>0</v>
      </c>
      <c r="G68" s="105">
        <f>'PG&amp;E Program Totals'!G68*$C$2</f>
        <v>0</v>
      </c>
      <c r="H68" s="105">
        <f>'PG&amp;E Program Totals'!H68*$C$2</f>
        <v>1.3617918740907118</v>
      </c>
      <c r="I68" s="105">
        <f>'PG&amp;E Program Totals'!I68*$C$2</f>
        <v>1.4898301399254164</v>
      </c>
      <c r="J68" s="105">
        <f>'PG&amp;E Program Totals'!J68*$C$2</f>
        <v>1.5158436957084391</v>
      </c>
      <c r="K68" s="105">
        <f>'PG&amp;E Program Totals'!K68*$C$2</f>
        <v>1.4227601638917498</v>
      </c>
      <c r="L68" s="105">
        <f>'PG&amp;E Program Totals'!L68*$C$2</f>
        <v>1.31761939783916</v>
      </c>
      <c r="M68" s="105">
        <f>'PG&amp;E Program Totals'!M68*$C$2</f>
        <v>1.3481006313672899</v>
      </c>
      <c r="N68" s="105">
        <f>'PG&amp;E Program Totals'!N68*$C$2</f>
        <v>0</v>
      </c>
      <c r="O68" s="105">
        <f>'PG&amp;E Program Totals'!O68*$C$2</f>
        <v>0</v>
      </c>
      <c r="P68" s="143"/>
      <c r="Q68" s="144"/>
      <c r="R68" s="144"/>
      <c r="S68" s="144"/>
      <c r="T68" s="144"/>
      <c r="U68" s="144"/>
      <c r="V68" s="144"/>
      <c r="W68" s="144"/>
      <c r="X68" s="144"/>
      <c r="Y68" s="144"/>
      <c r="Z68" s="144"/>
      <c r="AA68" s="144"/>
      <c r="AB68" s="144"/>
      <c r="AC68" s="144"/>
      <c r="AD68" s="144"/>
      <c r="AE68" s="144"/>
      <c r="AF68" s="144"/>
    </row>
    <row r="69" spans="1:32" ht="15">
      <c r="A69" s="209"/>
      <c r="B69" s="216"/>
      <c r="C69" s="155" t="s">
        <v>50</v>
      </c>
      <c r="D69" s="105">
        <f>'PG&amp;E Program Totals'!D69*$C$2</f>
        <v>0</v>
      </c>
      <c r="E69" s="105">
        <f>'PG&amp;E Program Totals'!E69*$C$2</f>
        <v>0</v>
      </c>
      <c r="F69" s="105">
        <f>'PG&amp;E Program Totals'!F69*$C$2</f>
        <v>0</v>
      </c>
      <c r="G69" s="105">
        <f>'PG&amp;E Program Totals'!G69*$C$2</f>
        <v>0</v>
      </c>
      <c r="H69" s="105">
        <f>'PG&amp;E Program Totals'!H69*$C$2</f>
        <v>0.6433036336137997</v>
      </c>
      <c r="I69" s="105">
        <f>'PG&amp;E Program Totals'!I69*$C$2</f>
        <v>0.6625625128377347</v>
      </c>
      <c r="J69" s="105">
        <f>'PG&amp;E Program Totals'!J69*$C$2</f>
        <v>0.703124277202631</v>
      </c>
      <c r="K69" s="105">
        <f>'PG&amp;E Program Totals'!K69*$C$2</f>
        <v>0.6933074691301423</v>
      </c>
      <c r="L69" s="105">
        <f>'PG&amp;E Program Totals'!L69*$C$2</f>
        <v>0.690091488907484</v>
      </c>
      <c r="M69" s="105">
        <f>'PG&amp;E Program Totals'!M69*$C$2</f>
        <v>0.6193089486939779</v>
      </c>
      <c r="N69" s="105">
        <f>'PG&amp;E Program Totals'!N69*$C$2</f>
        <v>0</v>
      </c>
      <c r="O69" s="105">
        <f>'PG&amp;E Program Totals'!O69*$C$2</f>
        <v>0</v>
      </c>
      <c r="P69" s="143"/>
      <c r="Q69" s="144"/>
      <c r="R69" s="144"/>
      <c r="S69" s="144"/>
      <c r="T69" s="144"/>
      <c r="U69" s="144"/>
      <c r="V69" s="144"/>
      <c r="W69" s="144"/>
      <c r="X69" s="144"/>
      <c r="Y69" s="144"/>
      <c r="Z69" s="144"/>
      <c r="AA69" s="144"/>
      <c r="AB69" s="144"/>
      <c r="AC69" s="144"/>
      <c r="AD69" s="144"/>
      <c r="AE69" s="144"/>
      <c r="AF69" s="144"/>
    </row>
    <row r="70" spans="1:32" ht="15">
      <c r="A70" s="209"/>
      <c r="B70" s="216"/>
      <c r="C70" s="156" t="s">
        <v>11</v>
      </c>
      <c r="D70" s="105">
        <f>'PG&amp;E Program Totals'!D70*$C$2</f>
        <v>0</v>
      </c>
      <c r="E70" s="105">
        <f>'PG&amp;E Program Totals'!E70*$C$2</f>
        <v>0</v>
      </c>
      <c r="F70" s="105">
        <f>'PG&amp;E Program Totals'!F70*$C$2</f>
        <v>0</v>
      </c>
      <c r="G70" s="105">
        <f>'PG&amp;E Program Totals'!G70*$C$2</f>
        <v>0</v>
      </c>
      <c r="H70" s="105">
        <f>'PG&amp;E Program Totals'!H70*$C$2</f>
        <v>13.694415360298713</v>
      </c>
      <c r="I70" s="105">
        <f>'PG&amp;E Program Totals'!I70*$C$2</f>
        <v>14.513844698878435</v>
      </c>
      <c r="J70" s="105">
        <f>'PG&amp;E Program Totals'!J70*$C$2</f>
        <v>14.343662456942134</v>
      </c>
      <c r="K70" s="105">
        <f>'PG&amp;E Program Totals'!K70*$C$2</f>
        <v>13.192636962928015</v>
      </c>
      <c r="L70" s="105">
        <f>'PG&amp;E Program Totals'!L70*$C$2</f>
        <v>13.627372216904629</v>
      </c>
      <c r="M70" s="105">
        <f>'PG&amp;E Program Totals'!M70*$C$2</f>
        <v>13.495994197116868</v>
      </c>
      <c r="N70" s="105">
        <f>'PG&amp;E Program Totals'!N70*$C$2</f>
        <v>0</v>
      </c>
      <c r="O70" s="105">
        <f>'PG&amp;E Program Totals'!O70*$C$2</f>
        <v>0</v>
      </c>
      <c r="P70" s="143"/>
      <c r="Q70" s="144"/>
      <c r="R70" s="144"/>
      <c r="S70" s="144"/>
      <c r="T70" s="144"/>
      <c r="U70" s="144"/>
      <c r="V70" s="144"/>
      <c r="W70" s="144"/>
      <c r="X70" s="144"/>
      <c r="Y70" s="144"/>
      <c r="Z70" s="144"/>
      <c r="AA70" s="144"/>
      <c r="AB70" s="144"/>
      <c r="AC70" s="144"/>
      <c r="AD70" s="144"/>
      <c r="AE70" s="144"/>
      <c r="AF70" s="144"/>
    </row>
    <row r="71" spans="1:32" ht="27" thickBot="1">
      <c r="A71" s="210"/>
      <c r="B71" s="217"/>
      <c r="C71" s="160" t="s">
        <v>12</v>
      </c>
      <c r="D71" s="123">
        <f aca="true" t="shared" si="6" ref="D71:O71">SUM(D63:D70)</f>
        <v>0</v>
      </c>
      <c r="E71" s="123">
        <f t="shared" si="6"/>
        <v>0</v>
      </c>
      <c r="F71" s="123">
        <f t="shared" si="6"/>
        <v>0</v>
      </c>
      <c r="G71" s="123">
        <f t="shared" si="6"/>
        <v>0</v>
      </c>
      <c r="H71" s="123">
        <f t="shared" si="6"/>
        <v>44.70365814496097</v>
      </c>
      <c r="I71" s="123">
        <f t="shared" si="6"/>
        <v>47.64683158158361</v>
      </c>
      <c r="J71" s="123">
        <f t="shared" si="6"/>
        <v>47.39796853019731</v>
      </c>
      <c r="K71" s="123">
        <f t="shared" si="6"/>
        <v>44.23098735842199</v>
      </c>
      <c r="L71" s="123">
        <f t="shared" si="6"/>
        <v>44.54489451087035</v>
      </c>
      <c r="M71" s="123">
        <f t="shared" si="6"/>
        <v>45.02052952588454</v>
      </c>
      <c r="N71" s="123">
        <f t="shared" si="6"/>
        <v>0</v>
      </c>
      <c r="O71" s="123">
        <f t="shared" si="6"/>
        <v>0</v>
      </c>
      <c r="P71" s="143"/>
      <c r="Q71" s="144"/>
      <c r="R71" s="144"/>
      <c r="S71" s="144"/>
      <c r="T71" s="144"/>
      <c r="U71" s="144"/>
      <c r="V71" s="144"/>
      <c r="W71" s="144"/>
      <c r="X71" s="144"/>
      <c r="Y71" s="144"/>
      <c r="Z71" s="144"/>
      <c r="AA71" s="144"/>
      <c r="AB71" s="144"/>
      <c r="AC71" s="144"/>
      <c r="AD71" s="144"/>
      <c r="AE71" s="144"/>
      <c r="AF71" s="144"/>
    </row>
    <row r="72" spans="1:32" ht="27" thickTop="1">
      <c r="A72" s="211" t="s">
        <v>57</v>
      </c>
      <c r="B72" s="211" t="s">
        <v>43</v>
      </c>
      <c r="C72" s="157" t="s">
        <v>44</v>
      </c>
      <c r="D72" s="113">
        <f>'PG&amp;E Program Totals'!D72*$C$2</f>
        <v>0</v>
      </c>
      <c r="E72" s="113">
        <f>'PG&amp;E Program Totals'!E72*$C$2</f>
        <v>0</v>
      </c>
      <c r="F72" s="113">
        <f>'PG&amp;E Program Totals'!F72*$C$2</f>
        <v>0</v>
      </c>
      <c r="G72" s="113">
        <f>'PG&amp;E Program Totals'!G72*$C$2</f>
        <v>0</v>
      </c>
      <c r="H72" s="113">
        <f>'PG&amp;E Program Totals'!H72*$C$2</f>
        <v>7.2138263163003815</v>
      </c>
      <c r="I72" s="113">
        <f>'PG&amp;E Program Totals'!I72*$C$2</f>
        <v>7.990149207822686</v>
      </c>
      <c r="J72" s="113">
        <f>'PG&amp;E Program Totals'!J72*$C$2</f>
        <v>8.00068399849651</v>
      </c>
      <c r="K72" s="113">
        <f>'PG&amp;E Program Totals'!K72*$C$2</f>
        <v>8.35997364328367</v>
      </c>
      <c r="L72" s="113">
        <f>'PG&amp;E Program Totals'!L72*$C$2</f>
        <v>8.318269957944961</v>
      </c>
      <c r="M72" s="113">
        <f>'PG&amp;E Program Totals'!M72*$C$2</f>
        <v>7.724780495582339</v>
      </c>
      <c r="N72" s="113">
        <f>'PG&amp;E Program Totals'!N72*$C$2</f>
        <v>0</v>
      </c>
      <c r="O72" s="113">
        <f>'PG&amp;E Program Totals'!O72*$C$2</f>
        <v>0</v>
      </c>
      <c r="P72" s="143"/>
      <c r="Q72" s="144"/>
      <c r="R72" s="144"/>
      <c r="S72" s="144"/>
      <c r="T72" s="144"/>
      <c r="U72" s="144"/>
      <c r="V72" s="144"/>
      <c r="W72" s="144"/>
      <c r="X72" s="144"/>
      <c r="Y72" s="144"/>
      <c r="Z72" s="144"/>
      <c r="AA72" s="144"/>
      <c r="AB72" s="144"/>
      <c r="AC72" s="144"/>
      <c r="AD72" s="144"/>
      <c r="AE72" s="144"/>
      <c r="AF72" s="144"/>
    </row>
    <row r="73" spans="1:32" ht="26.25">
      <c r="A73" s="212"/>
      <c r="B73" s="214"/>
      <c r="C73" s="157" t="s">
        <v>45</v>
      </c>
      <c r="D73" s="113">
        <f>'PG&amp;E Program Totals'!D73*$C$2</f>
        <v>0</v>
      </c>
      <c r="E73" s="113">
        <f>'PG&amp;E Program Totals'!E73*$C$2</f>
        <v>0</v>
      </c>
      <c r="F73" s="113">
        <f>'PG&amp;E Program Totals'!F73*$C$2</f>
        <v>0</v>
      </c>
      <c r="G73" s="113">
        <f>'PG&amp;E Program Totals'!G73*$C$2</f>
        <v>0</v>
      </c>
      <c r="H73" s="113">
        <f>'PG&amp;E Program Totals'!H73*$C$2</f>
        <v>1.2426220568452362</v>
      </c>
      <c r="I73" s="113">
        <f>'PG&amp;E Program Totals'!I73*$C$2</f>
        <v>1.2645442722246178</v>
      </c>
      <c r="J73" s="113">
        <f>'PG&amp;E Program Totals'!J73*$C$2</f>
        <v>1.2950180677171592</v>
      </c>
      <c r="K73" s="113">
        <f>'PG&amp;E Program Totals'!K73*$C$2</f>
        <v>1.3333572550296289</v>
      </c>
      <c r="L73" s="113">
        <f>'PG&amp;E Program Totals'!L73*$C$2</f>
        <v>1.4518361104520097</v>
      </c>
      <c r="M73" s="113">
        <f>'PG&amp;E Program Totals'!M73*$C$2</f>
        <v>1.2284037985573242</v>
      </c>
      <c r="N73" s="113">
        <f>'PG&amp;E Program Totals'!N73*$C$2</f>
        <v>0</v>
      </c>
      <c r="O73" s="113">
        <f>'PG&amp;E Program Totals'!O73*$C$2</f>
        <v>0</v>
      </c>
      <c r="P73" s="143"/>
      <c r="Q73" s="144"/>
      <c r="R73" s="144"/>
      <c r="S73" s="144"/>
      <c r="T73" s="144"/>
      <c r="U73" s="144"/>
      <c r="V73" s="144"/>
      <c r="W73" s="144"/>
      <c r="X73" s="144"/>
      <c r="Y73" s="144"/>
      <c r="Z73" s="144"/>
      <c r="AA73" s="144"/>
      <c r="AB73" s="144"/>
      <c r="AC73" s="144"/>
      <c r="AD73" s="144"/>
      <c r="AE73" s="144"/>
      <c r="AF73" s="144"/>
    </row>
    <row r="74" spans="1:32" ht="15">
      <c r="A74" s="212"/>
      <c r="B74" s="214"/>
      <c r="C74" s="157" t="s">
        <v>46</v>
      </c>
      <c r="D74" s="113">
        <f>'PG&amp;E Program Totals'!D74*$C$2</f>
        <v>0</v>
      </c>
      <c r="E74" s="113">
        <f>'PG&amp;E Program Totals'!E74*$C$2</f>
        <v>0</v>
      </c>
      <c r="F74" s="113">
        <f>'PG&amp;E Program Totals'!F74*$C$2</f>
        <v>0</v>
      </c>
      <c r="G74" s="113">
        <f>'PG&amp;E Program Totals'!G74*$C$2</f>
        <v>0</v>
      </c>
      <c r="H74" s="113">
        <f>'PG&amp;E Program Totals'!H74*$C$2</f>
        <v>0.0059666960699615995</v>
      </c>
      <c r="I74" s="113">
        <f>'PG&amp;E Program Totals'!I74*$C$2</f>
        <v>0.006746597900307909</v>
      </c>
      <c r="J74" s="113">
        <f>'PG&amp;E Program Totals'!J74*$C$2</f>
        <v>0.0066031557296585665</v>
      </c>
      <c r="K74" s="113">
        <f>'PG&amp;E Program Totals'!K74*$C$2</f>
        <v>0.006553910347148097</v>
      </c>
      <c r="L74" s="113">
        <f>'PG&amp;E Program Totals'!L74*$C$2</f>
        <v>0.006378927280258744</v>
      </c>
      <c r="M74" s="113">
        <f>'PG&amp;E Program Totals'!M74*$C$2</f>
        <v>0.0060618455770209065</v>
      </c>
      <c r="N74" s="113">
        <f>'PG&amp;E Program Totals'!N74*$C$2</f>
        <v>0</v>
      </c>
      <c r="O74" s="113">
        <f>'PG&amp;E Program Totals'!O74*$C$2</f>
        <v>0</v>
      </c>
      <c r="P74" s="143"/>
      <c r="Q74" s="144"/>
      <c r="R74" s="144"/>
      <c r="S74" s="144"/>
      <c r="T74" s="144"/>
      <c r="U74" s="144"/>
      <c r="V74" s="144"/>
      <c r="W74" s="144"/>
      <c r="X74" s="144"/>
      <c r="Y74" s="144"/>
      <c r="Z74" s="144"/>
      <c r="AA74" s="144"/>
      <c r="AB74" s="144"/>
      <c r="AC74" s="144"/>
      <c r="AD74" s="144"/>
      <c r="AE74" s="144"/>
      <c r="AF74" s="144"/>
    </row>
    <row r="75" spans="1:32" ht="15">
      <c r="A75" s="212"/>
      <c r="B75" s="214"/>
      <c r="C75" s="157" t="s">
        <v>47</v>
      </c>
      <c r="D75" s="113">
        <f>'PG&amp;E Program Totals'!D75*$C$2</f>
        <v>0</v>
      </c>
      <c r="E75" s="113">
        <f>'PG&amp;E Program Totals'!E75*$C$2</f>
        <v>0</v>
      </c>
      <c r="F75" s="113">
        <f>'PG&amp;E Program Totals'!F75*$C$2</f>
        <v>0</v>
      </c>
      <c r="G75" s="113">
        <f>'PG&amp;E Program Totals'!G75*$C$2</f>
        <v>0</v>
      </c>
      <c r="H75" s="113">
        <f>'PG&amp;E Program Totals'!H75*$C$2</f>
        <v>0.009099109152816908</v>
      </c>
      <c r="I75" s="113">
        <f>'PG&amp;E Program Totals'!I75*$C$2</f>
        <v>0.009358603755874032</v>
      </c>
      <c r="J75" s="113">
        <f>'PG&amp;E Program Totals'!J75*$C$2</f>
        <v>0.010178300519129997</v>
      </c>
      <c r="K75" s="113">
        <f>'PG&amp;E Program Totals'!K75*$C$2</f>
        <v>0.009669461042706363</v>
      </c>
      <c r="L75" s="113">
        <f>'PG&amp;E Program Totals'!L75*$C$2</f>
        <v>0.009311487019397446</v>
      </c>
      <c r="M75" s="113">
        <f>'PG&amp;E Program Totals'!M75*$C$2</f>
        <v>0.008789055482144925</v>
      </c>
      <c r="N75" s="113">
        <f>'PG&amp;E Program Totals'!N75*$C$2</f>
        <v>0</v>
      </c>
      <c r="O75" s="113">
        <f>'PG&amp;E Program Totals'!O75*$C$2</f>
        <v>0</v>
      </c>
      <c r="P75" s="143"/>
      <c r="Q75" s="144"/>
      <c r="R75" s="144"/>
      <c r="S75" s="144"/>
      <c r="T75" s="144"/>
      <c r="U75" s="144"/>
      <c r="V75" s="144"/>
      <c r="W75" s="144"/>
      <c r="X75" s="144"/>
      <c r="Y75" s="144"/>
      <c r="Z75" s="144"/>
      <c r="AA75" s="144"/>
      <c r="AB75" s="144"/>
      <c r="AC75" s="144"/>
      <c r="AD75" s="144"/>
      <c r="AE75" s="144"/>
      <c r="AF75" s="144"/>
    </row>
    <row r="76" spans="1:32" ht="26.25">
      <c r="A76" s="212"/>
      <c r="B76" s="214"/>
      <c r="C76" s="157" t="s">
        <v>48</v>
      </c>
      <c r="D76" s="113">
        <f>'PG&amp;E Program Totals'!D76*$C$2</f>
        <v>0</v>
      </c>
      <c r="E76" s="113">
        <f>'PG&amp;E Program Totals'!E76*$C$2</f>
        <v>0</v>
      </c>
      <c r="F76" s="113">
        <f>'PG&amp;E Program Totals'!F76*$C$2</f>
        <v>0</v>
      </c>
      <c r="G76" s="113">
        <f>'PG&amp;E Program Totals'!G76*$C$2</f>
        <v>0</v>
      </c>
      <c r="H76" s="113">
        <f>'PG&amp;E Program Totals'!H76*$C$2</f>
        <v>0.6472656164913647</v>
      </c>
      <c r="I76" s="113">
        <f>'PG&amp;E Program Totals'!I76*$C$2</f>
        <v>0.6954509535827428</v>
      </c>
      <c r="J76" s="113">
        <f>'PG&amp;E Program Totals'!J76*$C$2</f>
        <v>0.6947807326855201</v>
      </c>
      <c r="K76" s="113">
        <f>'PG&amp;E Program Totals'!K76*$C$2</f>
        <v>0.7137827716252169</v>
      </c>
      <c r="L76" s="113">
        <f>'PG&amp;E Program Totals'!L76*$C$2</f>
        <v>0.6929475024719264</v>
      </c>
      <c r="M76" s="113">
        <f>'PG&amp;E Program Totals'!M76*$C$2</f>
        <v>0.6624612174674253</v>
      </c>
      <c r="N76" s="113">
        <f>'PG&amp;E Program Totals'!N76*$C$2</f>
        <v>0</v>
      </c>
      <c r="O76" s="113">
        <f>'PG&amp;E Program Totals'!O76*$C$2</f>
        <v>0</v>
      </c>
      <c r="P76" s="143"/>
      <c r="Q76" s="144"/>
      <c r="R76" s="144"/>
      <c r="S76" s="144"/>
      <c r="T76" s="144"/>
      <c r="U76" s="144"/>
      <c r="V76" s="144"/>
      <c r="W76" s="144"/>
      <c r="X76" s="144"/>
      <c r="Y76" s="144"/>
      <c r="Z76" s="144"/>
      <c r="AA76" s="144"/>
      <c r="AB76" s="144"/>
      <c r="AC76" s="144"/>
      <c r="AD76" s="144"/>
      <c r="AE76" s="144"/>
      <c r="AF76" s="144"/>
    </row>
    <row r="77" spans="1:32" ht="15">
      <c r="A77" s="212"/>
      <c r="B77" s="214"/>
      <c r="C77" s="157" t="s">
        <v>49</v>
      </c>
      <c r="D77" s="113">
        <f>'PG&amp;E Program Totals'!D77*$C$2</f>
        <v>0</v>
      </c>
      <c r="E77" s="113">
        <f>'PG&amp;E Program Totals'!E77*$C$2</f>
        <v>0</v>
      </c>
      <c r="F77" s="113">
        <f>'PG&amp;E Program Totals'!F77*$C$2</f>
        <v>0</v>
      </c>
      <c r="G77" s="113">
        <f>'PG&amp;E Program Totals'!G77*$C$2</f>
        <v>0</v>
      </c>
      <c r="H77" s="113">
        <f>'PG&amp;E Program Totals'!H77*$C$2</f>
        <v>0.07768429745485626</v>
      </c>
      <c r="I77" s="113">
        <f>'PG&amp;E Program Totals'!I77*$C$2</f>
        <v>0.08083871804758738</v>
      </c>
      <c r="J77" s="113">
        <f>'PG&amp;E Program Totals'!J77*$C$2</f>
        <v>0.08461304390871059</v>
      </c>
      <c r="K77" s="113">
        <f>'PG&amp;E Program Totals'!K77*$C$2</f>
        <v>0.08383493330809304</v>
      </c>
      <c r="L77" s="113">
        <f>'PG&amp;E Program Totals'!L77*$C$2</f>
        <v>0.08186243538209548</v>
      </c>
      <c r="M77" s="113">
        <f>'PG&amp;E Program Totals'!M77*$C$2</f>
        <v>0.07650293775117173</v>
      </c>
      <c r="N77" s="113">
        <f>'PG&amp;E Program Totals'!N77*$C$2</f>
        <v>0</v>
      </c>
      <c r="O77" s="113">
        <f>'PG&amp;E Program Totals'!O77*$C$2</f>
        <v>0</v>
      </c>
      <c r="P77" s="143"/>
      <c r="Q77" s="144"/>
      <c r="R77" s="144"/>
      <c r="S77" s="144"/>
      <c r="T77" s="144"/>
      <c r="U77" s="144"/>
      <c r="V77" s="144"/>
      <c r="W77" s="144"/>
      <c r="X77" s="144"/>
      <c r="Y77" s="144"/>
      <c r="Z77" s="144"/>
      <c r="AA77" s="144"/>
      <c r="AB77" s="144"/>
      <c r="AC77" s="144"/>
      <c r="AD77" s="144"/>
      <c r="AE77" s="144"/>
      <c r="AF77" s="144"/>
    </row>
    <row r="78" spans="1:32" ht="15">
      <c r="A78" s="212"/>
      <c r="B78" s="214"/>
      <c r="C78" s="157" t="s">
        <v>50</v>
      </c>
      <c r="D78" s="113">
        <f>'PG&amp;E Program Totals'!D78*$C$2</f>
        <v>0</v>
      </c>
      <c r="E78" s="113">
        <f>'PG&amp;E Program Totals'!E78*$C$2</f>
        <v>0</v>
      </c>
      <c r="F78" s="113">
        <f>'PG&amp;E Program Totals'!F78*$C$2</f>
        <v>0</v>
      </c>
      <c r="G78" s="113">
        <f>'PG&amp;E Program Totals'!G78*$C$2</f>
        <v>0</v>
      </c>
      <c r="H78" s="113">
        <f>'PG&amp;E Program Totals'!H78*$C$2</f>
        <v>0.633985621995338</v>
      </c>
      <c r="I78" s="113">
        <f>'PG&amp;E Program Totals'!I78*$C$2</f>
        <v>0.6617749017420798</v>
      </c>
      <c r="J78" s="113">
        <f>'PG&amp;E Program Totals'!J78*$C$2</f>
        <v>0.6692320355036908</v>
      </c>
      <c r="K78" s="113">
        <f>'PG&amp;E Program Totals'!K78*$C$2</f>
        <v>0.6802533900074965</v>
      </c>
      <c r="L78" s="113">
        <f>'PG&amp;E Program Totals'!L78*$C$2</f>
        <v>0.6602934289398835</v>
      </c>
      <c r="M78" s="113">
        <f>'PG&amp;E Program Totals'!M78*$C$2</f>
        <v>0.6294417858006711</v>
      </c>
      <c r="N78" s="113">
        <f>'PG&amp;E Program Totals'!N78*$C$2</f>
        <v>0</v>
      </c>
      <c r="O78" s="113">
        <f>'PG&amp;E Program Totals'!O78*$C$2</f>
        <v>0</v>
      </c>
      <c r="P78" s="143"/>
      <c r="Q78" s="144"/>
      <c r="R78" s="144"/>
      <c r="S78" s="144"/>
      <c r="T78" s="144"/>
      <c r="U78" s="144"/>
      <c r="V78" s="144"/>
      <c r="W78" s="144"/>
      <c r="X78" s="144"/>
      <c r="Y78" s="144"/>
      <c r="Z78" s="144"/>
      <c r="AA78" s="144"/>
      <c r="AB78" s="144"/>
      <c r="AC78" s="144"/>
      <c r="AD78" s="144"/>
      <c r="AE78" s="144"/>
      <c r="AF78" s="144"/>
    </row>
    <row r="79" spans="1:32" ht="15">
      <c r="A79" s="212"/>
      <c r="B79" s="214"/>
      <c r="C79" s="158" t="s">
        <v>11</v>
      </c>
      <c r="D79" s="113">
        <f>'PG&amp;E Program Totals'!D79*$C$2</f>
        <v>0</v>
      </c>
      <c r="E79" s="113">
        <f>'PG&amp;E Program Totals'!E79*$C$2</f>
        <v>0</v>
      </c>
      <c r="F79" s="113">
        <f>'PG&amp;E Program Totals'!F79*$C$2</f>
        <v>0</v>
      </c>
      <c r="G79" s="113">
        <f>'PG&amp;E Program Totals'!G79*$C$2</f>
        <v>0</v>
      </c>
      <c r="H79" s="113">
        <f>'PG&amp;E Program Totals'!H79*$C$2</f>
        <v>3.8232351287612345</v>
      </c>
      <c r="I79" s="113">
        <f>'PG&amp;E Program Totals'!I79*$C$2</f>
        <v>3.986642203462025</v>
      </c>
      <c r="J79" s="113">
        <f>'PG&amp;E Program Totals'!J79*$C$2</f>
        <v>4.058598755981273</v>
      </c>
      <c r="K79" s="113">
        <f>'PG&amp;E Program Totals'!K79*$C$2</f>
        <v>4.29474485434001</v>
      </c>
      <c r="L79" s="113">
        <f>'PG&amp;E Program Totals'!L79*$C$2</f>
        <v>4.8993838964616705</v>
      </c>
      <c r="M79" s="113">
        <f>'PG&amp;E Program Totals'!M79*$C$2</f>
        <v>3.7969237959432256</v>
      </c>
      <c r="N79" s="113">
        <f>'PG&amp;E Program Totals'!N79*$C$2</f>
        <v>0</v>
      </c>
      <c r="O79" s="113">
        <f>'PG&amp;E Program Totals'!O79*$C$2</f>
        <v>0</v>
      </c>
      <c r="P79" s="143"/>
      <c r="Q79" s="144"/>
      <c r="R79" s="144"/>
      <c r="S79" s="144"/>
      <c r="T79" s="144"/>
      <c r="U79" s="144"/>
      <c r="V79" s="144"/>
      <c r="W79" s="144"/>
      <c r="X79" s="144"/>
      <c r="Y79" s="144"/>
      <c r="Z79" s="144"/>
      <c r="AA79" s="144"/>
      <c r="AB79" s="144"/>
      <c r="AC79" s="144"/>
      <c r="AD79" s="144"/>
      <c r="AE79" s="144"/>
      <c r="AF79" s="144"/>
    </row>
    <row r="80" spans="1:32" ht="27" thickBot="1">
      <c r="A80" s="213"/>
      <c r="B80" s="215"/>
      <c r="C80" s="157" t="s">
        <v>12</v>
      </c>
      <c r="D80" s="124">
        <f>SUM(D72:D79)</f>
        <v>0</v>
      </c>
      <c r="E80" s="124">
        <f aca="true" t="shared" si="7" ref="E80:J80">SUM(E72:E79)</f>
        <v>0</v>
      </c>
      <c r="F80" s="124">
        <f t="shared" si="7"/>
        <v>0</v>
      </c>
      <c r="G80" s="124">
        <f t="shared" si="7"/>
        <v>0</v>
      </c>
      <c r="H80" s="124">
        <f t="shared" si="7"/>
        <v>13.653684843071192</v>
      </c>
      <c r="I80" s="124">
        <f t="shared" si="7"/>
        <v>14.695505458537923</v>
      </c>
      <c r="J80" s="124">
        <f t="shared" si="7"/>
        <v>14.819708090541653</v>
      </c>
      <c r="K80" s="124">
        <f>SUM(K72:K79)</f>
        <v>15.48217021898397</v>
      </c>
      <c r="L80" s="124">
        <f>SUM(L72:L79)</f>
        <v>16.120283745952204</v>
      </c>
      <c r="M80" s="124">
        <f>SUM(M72:M79)</f>
        <v>14.133364932161323</v>
      </c>
      <c r="N80" s="124">
        <f>SUM(N72:N79)</f>
        <v>0</v>
      </c>
      <c r="O80" s="124">
        <f>SUM(O72:O79)</f>
        <v>0</v>
      </c>
      <c r="P80" s="143"/>
      <c r="Q80" s="144"/>
      <c r="R80" s="144"/>
      <c r="S80" s="144"/>
      <c r="T80" s="144"/>
      <c r="U80" s="144"/>
      <c r="V80" s="144"/>
      <c r="W80" s="144"/>
      <c r="X80" s="144"/>
      <c r="Y80" s="144"/>
      <c r="Z80" s="144"/>
      <c r="AA80" s="144"/>
      <c r="AB80" s="144"/>
      <c r="AC80" s="144"/>
      <c r="AD80" s="144"/>
      <c r="AE80" s="144"/>
      <c r="AF80" s="144"/>
    </row>
    <row r="81" spans="1:41" ht="27" thickTop="1">
      <c r="A81" s="211" t="s">
        <v>58</v>
      </c>
      <c r="B81" s="211" t="s">
        <v>43</v>
      </c>
      <c r="C81" s="155" t="s">
        <v>44</v>
      </c>
      <c r="D81" s="105">
        <f>'PG&amp;E Program Totals'!D81*$C$2</f>
        <v>61.8307231247442</v>
      </c>
      <c r="E81" s="105">
        <f>'PG&amp;E Program Totals'!E81*$C$2</f>
        <v>62.493203012966525</v>
      </c>
      <c r="F81" s="105">
        <f>'PG&amp;E Program Totals'!F81*$C$2</f>
        <v>63.24210999423299</v>
      </c>
      <c r="G81" s="105">
        <f>'PG&amp;E Program Totals'!G81*$C$2</f>
        <v>73.80998088625834</v>
      </c>
      <c r="H81" s="105">
        <f>'PG&amp;E Program Totals'!H81*$C$2</f>
        <v>31.46685284290915</v>
      </c>
      <c r="I81" s="105">
        <f>'PG&amp;E Program Totals'!I81*$C$2</f>
        <v>34.77607090051764</v>
      </c>
      <c r="J81" s="105">
        <f>'PG&amp;E Program Totals'!J81*$C$2</f>
        <v>35.69385830838384</v>
      </c>
      <c r="K81" s="105">
        <f>'PG&amp;E Program Totals'!K81*$C$2</f>
        <v>35.710717087754986</v>
      </c>
      <c r="L81" s="105">
        <f>'PG&amp;E Program Totals'!L81*$C$2</f>
        <v>35.52118870184245</v>
      </c>
      <c r="M81" s="105">
        <f>'PG&amp;E Program Totals'!M81*$C$2</f>
        <v>35.488377350843116</v>
      </c>
      <c r="N81" s="105">
        <f>'PG&amp;E Program Totals'!N81*$C$2</f>
        <v>108.35468243664575</v>
      </c>
      <c r="O81" s="105">
        <f>'PG&amp;E Program Totals'!O81*$C$2</f>
        <v>108.97306299855728</v>
      </c>
      <c r="P81" s="143"/>
      <c r="Q81" s="104"/>
      <c r="R81" s="104"/>
      <c r="S81" s="104"/>
      <c r="T81" s="104"/>
      <c r="U81" s="104"/>
      <c r="V81" s="104"/>
      <c r="W81" s="104"/>
      <c r="X81" s="104"/>
      <c r="Y81" s="104"/>
      <c r="Z81" s="104"/>
      <c r="AA81" s="104"/>
      <c r="AB81" s="104"/>
      <c r="AC81" s="144"/>
      <c r="AD81" s="145"/>
      <c r="AE81" s="145"/>
      <c r="AF81" s="145"/>
      <c r="AG81" s="146">
        <v>65.96514982285466</v>
      </c>
      <c r="AH81" s="146">
        <v>28.122425142406055</v>
      </c>
      <c r="AI81" s="146">
        <v>31.0799257723416</v>
      </c>
      <c r="AJ81" s="146">
        <v>31.900166925888556</v>
      </c>
      <c r="AK81" s="146">
        <v>31.915233884227998</v>
      </c>
      <c r="AL81" s="146">
        <v>31.7458493616704</v>
      </c>
      <c r="AM81" s="146">
        <v>31.716525337215</v>
      </c>
      <c r="AN81" s="146">
        <v>96.8382971397286</v>
      </c>
      <c r="AO81" s="146">
        <v>97.39095364938</v>
      </c>
    </row>
    <row r="82" spans="1:41" ht="26.25">
      <c r="A82" s="212"/>
      <c r="B82" s="214"/>
      <c r="C82" s="155" t="s">
        <v>45</v>
      </c>
      <c r="D82" s="105">
        <f>'PG&amp;E Program Totals'!D82*$C$2</f>
        <v>8.82215061337879</v>
      </c>
      <c r="E82" s="105">
        <f>'PG&amp;E Program Totals'!E82*$C$2</f>
        <v>17.208960289362913</v>
      </c>
      <c r="F82" s="105">
        <f>'PG&amp;E Program Totals'!F82*$C$2</f>
        <v>19.533883983333507</v>
      </c>
      <c r="G82" s="105">
        <f>'PG&amp;E Program Totals'!G82*$C$2</f>
        <v>19.794834892483294</v>
      </c>
      <c r="H82" s="105">
        <f>'PG&amp;E Program Totals'!H82*$C$2</f>
        <v>8.236272221285834</v>
      </c>
      <c r="I82" s="105">
        <f>'PG&amp;E Program Totals'!I82*$C$2</f>
        <v>9.817708378094961</v>
      </c>
      <c r="J82" s="105">
        <f>'PG&amp;E Program Totals'!J82*$C$2</f>
        <v>10.530910229913948</v>
      </c>
      <c r="K82" s="105">
        <f>'PG&amp;E Program Totals'!K82*$C$2</f>
        <v>11.391304218179076</v>
      </c>
      <c r="L82" s="105">
        <f>'PG&amp;E Program Totals'!L82*$C$2</f>
        <v>14.965366427865712</v>
      </c>
      <c r="M82" s="105">
        <f>'PG&amp;E Program Totals'!M82*$C$2</f>
        <v>14.506077993062204</v>
      </c>
      <c r="N82" s="105">
        <f>'PG&amp;E Program Totals'!N82*$C$2</f>
        <v>44.083733397987075</v>
      </c>
      <c r="O82" s="105">
        <f>'PG&amp;E Program Totals'!O82*$C$2</f>
        <v>38.8602419534797</v>
      </c>
      <c r="P82" s="143"/>
      <c r="Q82" s="104"/>
      <c r="R82" s="104"/>
      <c r="S82" s="104"/>
      <c r="T82" s="104"/>
      <c r="U82" s="104"/>
      <c r="V82" s="104"/>
      <c r="W82" s="104"/>
      <c r="X82" s="104"/>
      <c r="Y82" s="104"/>
      <c r="Z82" s="104"/>
      <c r="AA82" s="104"/>
      <c r="AB82" s="104"/>
      <c r="AC82" s="144"/>
      <c r="AD82" s="147"/>
      <c r="AE82" s="147"/>
      <c r="AF82" s="147"/>
      <c r="AG82" s="148"/>
      <c r="AH82" s="148"/>
      <c r="AI82" s="148"/>
      <c r="AJ82" s="148"/>
      <c r="AK82" s="148"/>
      <c r="AL82" s="148"/>
      <c r="AM82" s="148"/>
      <c r="AN82" s="148"/>
      <c r="AO82" s="148"/>
    </row>
    <row r="83" spans="1:41" ht="15">
      <c r="A83" s="212"/>
      <c r="B83" s="214"/>
      <c r="C83" s="155" t="s">
        <v>46</v>
      </c>
      <c r="D83" s="105">
        <f>'PG&amp;E Program Totals'!D83*$C$2</f>
        <v>0.7039332907473643</v>
      </c>
      <c r="E83" s="105">
        <f>'PG&amp;E Program Totals'!E83*$C$2</f>
        <v>0.7400293729465346</v>
      </c>
      <c r="F83" s="105">
        <f>'PG&amp;E Program Totals'!F83*$C$2</f>
        <v>0.7341759711238571</v>
      </c>
      <c r="G83" s="105">
        <f>'PG&amp;E Program Totals'!G83*$C$2</f>
        <v>0.7903929648520437</v>
      </c>
      <c r="H83" s="105">
        <f>'PG&amp;E Program Totals'!H83*$C$2</f>
        <v>0.45212248803785304</v>
      </c>
      <c r="I83" s="105">
        <f>'PG&amp;E Program Totals'!I83*$C$2</f>
        <v>0.4716625106889514</v>
      </c>
      <c r="J83" s="105">
        <f>'PG&amp;E Program Totals'!J83*$C$2</f>
        <v>0.49189324322405215</v>
      </c>
      <c r="K83" s="105">
        <f>'PG&amp;E Program Totals'!K83*$C$2</f>
        <v>0.47392092829433385</v>
      </c>
      <c r="L83" s="105">
        <f>'PG&amp;E Program Totals'!L83*$C$2</f>
        <v>0.5150492831580138</v>
      </c>
      <c r="M83" s="105">
        <f>'PG&amp;E Program Totals'!M83*$C$2</f>
        <v>0.503950432250477</v>
      </c>
      <c r="N83" s="105">
        <f>'PG&amp;E Program Totals'!N83*$C$2</f>
        <v>1.086050806799486</v>
      </c>
      <c r="O83" s="105">
        <f>'PG&amp;E Program Totals'!O83*$C$2</f>
        <v>0.9816885133421865</v>
      </c>
      <c r="P83" s="143"/>
      <c r="Q83" s="104"/>
      <c r="R83" s="104"/>
      <c r="S83" s="104"/>
      <c r="T83" s="104"/>
      <c r="U83" s="104"/>
      <c r="V83" s="104"/>
      <c r="W83" s="104"/>
      <c r="X83" s="104"/>
      <c r="Y83" s="104"/>
      <c r="Z83" s="104"/>
      <c r="AA83" s="104"/>
      <c r="AB83" s="104"/>
      <c r="AC83" s="144"/>
      <c r="AD83" s="144"/>
      <c r="AE83" s="144"/>
      <c r="AF83" s="144"/>
      <c r="AG83" s="7"/>
      <c r="AH83" s="7"/>
      <c r="AI83" s="7"/>
      <c r="AJ83" s="7"/>
      <c r="AK83" s="7"/>
      <c r="AL83" s="7"/>
      <c r="AM83" s="7"/>
      <c r="AN83" s="7"/>
      <c r="AO83" s="7"/>
    </row>
    <row r="84" spans="1:41" ht="15">
      <c r="A84" s="212"/>
      <c r="B84" s="214"/>
      <c r="C84" s="155" t="s">
        <v>47</v>
      </c>
      <c r="D84" s="105">
        <f>'PG&amp;E Program Totals'!D84*$C$2</f>
        <v>2.93209456356632</v>
      </c>
      <c r="E84" s="105">
        <f>'PG&amp;E Program Totals'!E84*$C$2</f>
        <v>12.136761127875506</v>
      </c>
      <c r="F84" s="105">
        <f>'PG&amp;E Program Totals'!F84*$C$2</f>
        <v>13.366076378595004</v>
      </c>
      <c r="G84" s="105">
        <f>'PG&amp;E Program Totals'!G84*$C$2</f>
        <v>12.776065147432687</v>
      </c>
      <c r="H84" s="105">
        <f>'PG&amp;E Program Totals'!H84*$C$2</f>
        <v>5.4597763793098855</v>
      </c>
      <c r="I84" s="105">
        <f>'PG&amp;E Program Totals'!I84*$C$2</f>
        <v>7.0548773550908725</v>
      </c>
      <c r="J84" s="105">
        <f>'PG&amp;E Program Totals'!J84*$C$2</f>
        <v>7.330154945824636</v>
      </c>
      <c r="K84" s="105">
        <f>'PG&amp;E Program Totals'!K84*$C$2</f>
        <v>8.524788474436116</v>
      </c>
      <c r="L84" s="105">
        <f>'PG&amp;E Program Totals'!L84*$C$2</f>
        <v>11.043049381518882</v>
      </c>
      <c r="M84" s="105">
        <f>'PG&amp;E Program Totals'!M84*$C$2</f>
        <v>11.20941066145071</v>
      </c>
      <c r="N84" s="105">
        <f>'PG&amp;E Program Totals'!N84*$C$2</f>
        <v>26.40770268176917</v>
      </c>
      <c r="O84" s="105">
        <f>'PG&amp;E Program Totals'!O84*$C$2</f>
        <v>22.417806024878722</v>
      </c>
      <c r="P84" s="143"/>
      <c r="Q84" s="104"/>
      <c r="R84" s="104"/>
      <c r="S84" s="104"/>
      <c r="T84" s="104"/>
      <c r="U84" s="104"/>
      <c r="V84" s="104"/>
      <c r="W84" s="104"/>
      <c r="X84" s="104"/>
      <c r="Y84" s="104"/>
      <c r="Z84" s="104"/>
      <c r="AA84" s="104"/>
      <c r="AB84" s="104"/>
      <c r="AC84" s="144"/>
      <c r="AD84" s="144"/>
      <c r="AE84" s="144"/>
      <c r="AF84" s="144"/>
      <c r="AG84" s="7"/>
      <c r="AH84" s="7"/>
      <c r="AI84" s="7"/>
      <c r="AJ84" s="7"/>
      <c r="AK84" s="7"/>
      <c r="AL84" s="7"/>
      <c r="AM84" s="7"/>
      <c r="AN84" s="7"/>
      <c r="AO84" s="7"/>
    </row>
    <row r="85" spans="1:41" ht="26.25">
      <c r="A85" s="212"/>
      <c r="B85" s="214"/>
      <c r="C85" s="155" t="s">
        <v>48</v>
      </c>
      <c r="D85" s="105">
        <f>'PG&amp;E Program Totals'!D85*$C$2</f>
        <v>7.501084380364437</v>
      </c>
      <c r="E85" s="105">
        <f>'PG&amp;E Program Totals'!E85*$C$2</f>
        <v>7.738809729344774</v>
      </c>
      <c r="F85" s="105">
        <f>'PG&amp;E Program Totals'!F85*$C$2</f>
        <v>7.869656528274833</v>
      </c>
      <c r="G85" s="105">
        <f>'PG&amp;E Program Totals'!G85*$C$2</f>
        <v>9.164701694183654</v>
      </c>
      <c r="H85" s="105">
        <f>'PG&amp;E Program Totals'!H85*$C$2</f>
        <v>3.3232672444907494</v>
      </c>
      <c r="I85" s="105">
        <f>'PG&amp;E Program Totals'!I85*$C$2</f>
        <v>3.6531329894719695</v>
      </c>
      <c r="J85" s="105">
        <f>'PG&amp;E Program Totals'!J85*$C$2</f>
        <v>3.768807973974002</v>
      </c>
      <c r="K85" s="105">
        <f>'PG&amp;E Program Totals'!K85*$C$2</f>
        <v>3.7245459389121423</v>
      </c>
      <c r="L85" s="105">
        <f>'PG&amp;E Program Totals'!L85*$C$2</f>
        <v>3.693438015888286</v>
      </c>
      <c r="M85" s="105">
        <f>'PG&amp;E Program Totals'!M85*$C$2</f>
        <v>3.6759279232306925</v>
      </c>
      <c r="N85" s="105">
        <f>'PG&amp;E Program Totals'!N85*$C$2</f>
        <v>11.606558598382609</v>
      </c>
      <c r="O85" s="105">
        <f>'PG&amp;E Program Totals'!O85*$C$2</f>
        <v>11.972148359033868</v>
      </c>
      <c r="P85" s="143"/>
      <c r="Q85" s="104"/>
      <c r="R85" s="104"/>
      <c r="S85" s="104"/>
      <c r="T85" s="104"/>
      <c r="U85" s="104"/>
      <c r="V85" s="104"/>
      <c r="W85" s="104"/>
      <c r="X85" s="104"/>
      <c r="Y85" s="104"/>
      <c r="Z85" s="104"/>
      <c r="AA85" s="104"/>
      <c r="AB85" s="104"/>
      <c r="AC85" s="144"/>
      <c r="AD85" s="144"/>
      <c r="AE85" s="144"/>
      <c r="AF85" s="144"/>
      <c r="AG85" s="7"/>
      <c r="AH85" s="7"/>
      <c r="AI85" s="7"/>
      <c r="AJ85" s="7"/>
      <c r="AK85" s="7"/>
      <c r="AL85" s="7"/>
      <c r="AM85" s="7"/>
      <c r="AN85" s="7"/>
      <c r="AO85" s="7"/>
    </row>
    <row r="86" spans="1:41" ht="15">
      <c r="A86" s="212"/>
      <c r="B86" s="214"/>
      <c r="C86" s="155" t="s">
        <v>49</v>
      </c>
      <c r="D86" s="105">
        <f>'PG&amp;E Program Totals'!D86*$C$2</f>
        <v>3.498082930999681</v>
      </c>
      <c r="E86" s="105">
        <f>'PG&amp;E Program Totals'!E86*$C$2</f>
        <v>3.9565672140935</v>
      </c>
      <c r="F86" s="105">
        <f>'PG&amp;E Program Totals'!F86*$C$2</f>
        <v>4.088916163811936</v>
      </c>
      <c r="G86" s="105">
        <f>'PG&amp;E Program Totals'!G86*$C$2</f>
        <v>4.624046736699936</v>
      </c>
      <c r="H86" s="105">
        <f>'PG&amp;E Program Totals'!H86*$C$2</f>
        <v>2.2582425160847897</v>
      </c>
      <c r="I86" s="105">
        <f>'PG&amp;E Program Totals'!I86*$C$2</f>
        <v>2.4155046077245577</v>
      </c>
      <c r="J86" s="105">
        <f>'PG&amp;E Program Totals'!J86*$C$2</f>
        <v>2.564804291317956</v>
      </c>
      <c r="K86" s="105">
        <f>'PG&amp;E Program Totals'!K86*$C$2</f>
        <v>2.618767109337641</v>
      </c>
      <c r="L86" s="105">
        <f>'PG&amp;E Program Totals'!L86*$C$2</f>
        <v>2.9237750084236507</v>
      </c>
      <c r="M86" s="105">
        <f>'PG&amp;E Program Totals'!M86*$C$2</f>
        <v>2.769719672638418</v>
      </c>
      <c r="N86" s="105">
        <f>'PG&amp;E Program Totals'!N86*$C$2</f>
        <v>13.048282315380233</v>
      </c>
      <c r="O86" s="105">
        <f>'PG&amp;E Program Totals'!O86*$C$2</f>
        <v>12.872946644293448</v>
      </c>
      <c r="P86" s="143"/>
      <c r="Q86" s="104"/>
      <c r="R86" s="104"/>
      <c r="S86" s="104"/>
      <c r="T86" s="104"/>
      <c r="U86" s="104"/>
      <c r="V86" s="104"/>
      <c r="W86" s="104"/>
      <c r="X86" s="104"/>
      <c r="Y86" s="104"/>
      <c r="Z86" s="104"/>
      <c r="AA86" s="104"/>
      <c r="AB86" s="104"/>
      <c r="AC86" s="144"/>
      <c r="AD86" s="144"/>
      <c r="AE86" s="144"/>
      <c r="AF86" s="144"/>
      <c r="AG86" s="7"/>
      <c r="AH86" s="7"/>
      <c r="AI86" s="7"/>
      <c r="AJ86" s="7"/>
      <c r="AK86" s="7"/>
      <c r="AL86" s="7"/>
      <c r="AM86" s="7"/>
      <c r="AN86" s="7"/>
      <c r="AO86" s="7"/>
    </row>
    <row r="87" spans="1:41" ht="15">
      <c r="A87" s="212"/>
      <c r="B87" s="214"/>
      <c r="C87" s="155" t="s">
        <v>50</v>
      </c>
      <c r="D87" s="105">
        <f>'PG&amp;E Program Totals'!D87*$C$2</f>
        <v>3.635643659915528</v>
      </c>
      <c r="E87" s="105">
        <f>'PG&amp;E Program Totals'!E87*$C$2</f>
        <v>4.237110461194771</v>
      </c>
      <c r="F87" s="105">
        <f>'PG&amp;E Program Totals'!F87*$C$2</f>
        <v>4.361498364217427</v>
      </c>
      <c r="G87" s="105">
        <f>'PG&amp;E Program Totals'!G87*$C$2</f>
        <v>5.003102769719385</v>
      </c>
      <c r="H87" s="105">
        <f>'PG&amp;E Program Totals'!H87*$C$2</f>
        <v>1.7121118252400302</v>
      </c>
      <c r="I87" s="105">
        <f>'PG&amp;E Program Totals'!I87*$C$2</f>
        <v>1.8864579559289616</v>
      </c>
      <c r="J87" s="105">
        <f>'PG&amp;E Program Totals'!J87*$C$2</f>
        <v>1.9684414756489625</v>
      </c>
      <c r="K87" s="105">
        <f>'PG&amp;E Program Totals'!K87*$C$2</f>
        <v>2.062255220851971</v>
      </c>
      <c r="L87" s="105">
        <f>'PG&amp;E Program Totals'!L87*$C$2</f>
        <v>2.3485959080211294</v>
      </c>
      <c r="M87" s="105">
        <f>'PG&amp;E Program Totals'!M87*$C$2</f>
        <v>2.290289931553799</v>
      </c>
      <c r="N87" s="105">
        <f>'PG&amp;E Program Totals'!N87*$C$2</f>
        <v>12.09413773752095</v>
      </c>
      <c r="O87" s="105">
        <f>'PG&amp;E Program Totals'!O87*$C$2</f>
        <v>11.790796908208428</v>
      </c>
      <c r="P87" s="143"/>
      <c r="Q87" s="104"/>
      <c r="R87" s="104"/>
      <c r="S87" s="104"/>
      <c r="T87" s="104"/>
      <c r="U87" s="104"/>
      <c r="V87" s="104"/>
      <c r="W87" s="104"/>
      <c r="X87" s="104"/>
      <c r="Y87" s="104"/>
      <c r="Z87" s="104"/>
      <c r="AA87" s="104"/>
      <c r="AB87" s="104"/>
      <c r="AC87" s="144"/>
      <c r="AD87" s="144"/>
      <c r="AE87" s="144"/>
      <c r="AF87" s="144"/>
      <c r="AG87" s="7"/>
      <c r="AH87" s="7"/>
      <c r="AI87" s="7"/>
      <c r="AJ87" s="7"/>
      <c r="AK87" s="7"/>
      <c r="AL87" s="7"/>
      <c r="AM87" s="7"/>
      <c r="AN87" s="7"/>
      <c r="AO87" s="7"/>
    </row>
    <row r="88" spans="1:41" ht="15">
      <c r="A88" s="212"/>
      <c r="B88" s="214"/>
      <c r="C88" s="156" t="s">
        <v>11</v>
      </c>
      <c r="D88" s="105">
        <f>'PG&amp;E Program Totals'!D88*$C$2</f>
        <v>14.984104848814187</v>
      </c>
      <c r="E88" s="105">
        <f>'PG&amp;E Program Totals'!E88*$C$2</f>
        <v>21.235822493556352</v>
      </c>
      <c r="F88" s="105">
        <f>'PG&amp;E Program Totals'!F88*$C$2</f>
        <v>22.268189938809268</v>
      </c>
      <c r="G88" s="105">
        <f>'PG&amp;E Program Totals'!G88*$C$2</f>
        <v>24.2415446658077</v>
      </c>
      <c r="H88" s="105">
        <f>'PG&amp;E Program Totals'!H88*$C$2</f>
        <v>9.37544222080021</v>
      </c>
      <c r="I88" s="105">
        <f>'PG&amp;E Program Totals'!I88*$C$2</f>
        <v>11.300023728073011</v>
      </c>
      <c r="J88" s="105">
        <f>'PG&amp;E Program Totals'!J88*$C$2</f>
        <v>11.539709506444895</v>
      </c>
      <c r="K88" s="105">
        <f>'PG&amp;E Program Totals'!K88*$C$2</f>
        <v>12.341314573658096</v>
      </c>
      <c r="L88" s="105">
        <f>'PG&amp;E Program Totals'!L88*$C$2</f>
        <v>14.381036226606916</v>
      </c>
      <c r="M88" s="105">
        <f>'PG&amp;E Program Totals'!M88*$C$2</f>
        <v>14.640936197135039</v>
      </c>
      <c r="N88" s="105">
        <f>'PG&amp;E Program Totals'!N88*$C$2</f>
        <v>42.441745836964365</v>
      </c>
      <c r="O88" s="105">
        <f>'PG&amp;E Program Totals'!O88*$C$2</f>
        <v>39.18792445975423</v>
      </c>
      <c r="P88" s="143"/>
      <c r="Q88" s="104"/>
      <c r="R88" s="104"/>
      <c r="S88" s="104"/>
      <c r="T88" s="104"/>
      <c r="U88" s="104"/>
      <c r="V88" s="104"/>
      <c r="W88" s="104"/>
      <c r="X88" s="104"/>
      <c r="Y88" s="104"/>
      <c r="Z88" s="104"/>
      <c r="AA88" s="104"/>
      <c r="AB88" s="104"/>
      <c r="AC88" s="144"/>
      <c r="AD88" s="144"/>
      <c r="AE88" s="144"/>
      <c r="AF88" s="144"/>
      <c r="AG88" s="7"/>
      <c r="AH88" s="7"/>
      <c r="AI88" s="7"/>
      <c r="AJ88" s="7"/>
      <c r="AK88" s="7"/>
      <c r="AL88" s="7"/>
      <c r="AM88" s="7"/>
      <c r="AN88" s="7"/>
      <c r="AO88" s="7"/>
    </row>
    <row r="89" spans="1:41" ht="27" thickBot="1">
      <c r="A89" s="213"/>
      <c r="B89" s="215"/>
      <c r="C89" s="160" t="s">
        <v>12</v>
      </c>
      <c r="D89" s="123">
        <f aca="true" t="shared" si="8" ref="D89:O89">SUM(D81:D88)</f>
        <v>103.9078174125305</v>
      </c>
      <c r="E89" s="123">
        <f t="shared" si="8"/>
        <v>129.74726370134087</v>
      </c>
      <c r="F89" s="123">
        <f t="shared" si="8"/>
        <v>135.46450732239882</v>
      </c>
      <c r="G89" s="123">
        <f t="shared" si="8"/>
        <v>150.20466975743705</v>
      </c>
      <c r="H89" s="123">
        <f t="shared" si="8"/>
        <v>62.284087738158505</v>
      </c>
      <c r="I89" s="123">
        <f t="shared" si="8"/>
        <v>71.37543842559093</v>
      </c>
      <c r="J89" s="123">
        <f t="shared" si="8"/>
        <v>73.8885799747323</v>
      </c>
      <c r="K89" s="123">
        <f t="shared" si="8"/>
        <v>76.84761355142436</v>
      </c>
      <c r="L89" s="123">
        <f t="shared" si="8"/>
        <v>85.39149895332503</v>
      </c>
      <c r="M89" s="123">
        <f t="shared" si="8"/>
        <v>85.08469016216445</v>
      </c>
      <c r="N89" s="123">
        <f t="shared" si="8"/>
        <v>259.1228938114496</v>
      </c>
      <c r="O89" s="123">
        <f t="shared" si="8"/>
        <v>247.05661586154787</v>
      </c>
      <c r="P89" s="143"/>
      <c r="Q89" s="144"/>
      <c r="R89" s="144"/>
      <c r="S89" s="144"/>
      <c r="T89" s="144"/>
      <c r="U89" s="144"/>
      <c r="V89" s="144"/>
      <c r="W89" s="144"/>
      <c r="X89" s="144"/>
      <c r="Y89" s="144"/>
      <c r="Z89" s="144"/>
      <c r="AA89" s="144"/>
      <c r="AB89" s="144"/>
      <c r="AC89" s="144"/>
      <c r="AD89" s="144"/>
      <c r="AE89" s="144"/>
      <c r="AF89" s="144"/>
      <c r="AG89" s="108"/>
      <c r="AH89" s="108"/>
      <c r="AI89" s="108"/>
      <c r="AJ89" s="108"/>
      <c r="AK89" s="7"/>
      <c r="AL89" s="7"/>
      <c r="AM89" s="7"/>
      <c r="AN89" s="7"/>
      <c r="AO89" s="7"/>
    </row>
    <row r="90" spans="1:36" ht="27" thickTop="1">
      <c r="A90" s="211" t="s">
        <v>59</v>
      </c>
      <c r="B90" s="211" t="s">
        <v>43</v>
      </c>
      <c r="C90" s="157" t="s">
        <v>44</v>
      </c>
      <c r="D90" s="113">
        <f>'PG&amp;E Program Totals'!D90*$C$2</f>
        <v>0</v>
      </c>
      <c r="E90" s="113">
        <f>'PG&amp;E Program Totals'!E90*$C$2</f>
        <v>6.6711038508479925</v>
      </c>
      <c r="F90" s="113">
        <f>'PG&amp;E Program Totals'!F90*$C$2</f>
        <v>6.540416899317936</v>
      </c>
      <c r="G90" s="113">
        <f>'PG&amp;E Program Totals'!G90*$C$2</f>
        <v>6.245242543918979</v>
      </c>
      <c r="H90" s="113">
        <f>'PG&amp;E Program Totals'!H90*$C$2</f>
        <v>6.235981211026744</v>
      </c>
      <c r="I90" s="113">
        <f>'PG&amp;E Program Totals'!I90*$C$2</f>
        <v>10.412438413906413</v>
      </c>
      <c r="J90" s="113">
        <f>'PG&amp;E Program Totals'!J90*$C$2</f>
        <v>11.210649053026652</v>
      </c>
      <c r="K90" s="113">
        <f>'PG&amp;E Program Totals'!K90*$C$2</f>
        <v>10.405316743189264</v>
      </c>
      <c r="L90" s="113">
        <f>'PG&amp;E Program Totals'!L90*$C$2</f>
        <v>7.432475040391826</v>
      </c>
      <c r="M90" s="113">
        <f>'PG&amp;E Program Totals'!M90*$C$2</f>
        <v>7.012494797336388</v>
      </c>
      <c r="N90" s="113">
        <f>'PG&amp;E Program Totals'!N90*$C$2</f>
        <v>6.6711038508479925</v>
      </c>
      <c r="O90" s="113">
        <f>'PG&amp;E Program Totals'!O90*$C$2</f>
        <v>6.6711038508479925</v>
      </c>
      <c r="P90" s="143"/>
      <c r="AC90" s="144"/>
      <c r="AD90" s="144"/>
      <c r="AE90" s="144"/>
      <c r="AF90" s="144"/>
      <c r="AG90" s="56"/>
      <c r="AH90" s="56"/>
      <c r="AI90" s="56"/>
      <c r="AJ90" s="56"/>
    </row>
    <row r="91" spans="1:32" ht="26.25">
      <c r="A91" s="212"/>
      <c r="B91" s="214"/>
      <c r="C91" s="157" t="s">
        <v>45</v>
      </c>
      <c r="D91" s="113">
        <f>'PG&amp;E Program Totals'!D91*$C$2</f>
        <v>0</v>
      </c>
      <c r="E91" s="113">
        <f>'PG&amp;E Program Totals'!E91*$C$2</f>
        <v>3.398990573161669</v>
      </c>
      <c r="F91" s="113">
        <f>'PG&amp;E Program Totals'!F91*$C$2</f>
        <v>3.5013253924187886</v>
      </c>
      <c r="G91" s="113">
        <f>'PG&amp;E Program Totals'!G91*$C$2</f>
        <v>4.846754423018678</v>
      </c>
      <c r="H91" s="113">
        <f>'PG&amp;E Program Totals'!H91*$C$2</f>
        <v>9.61462499276089</v>
      </c>
      <c r="I91" s="113">
        <f>'PG&amp;E Program Totals'!I91*$C$2</f>
        <v>9.053157105765644</v>
      </c>
      <c r="J91" s="113">
        <f>'PG&amp;E Program Totals'!J91*$C$2</f>
        <v>14.805304165377118</v>
      </c>
      <c r="K91" s="113">
        <f>'PG&amp;E Program Totals'!K91*$C$2</f>
        <v>9.379337121401043</v>
      </c>
      <c r="L91" s="113">
        <f>'PG&amp;E Program Totals'!L91*$C$2</f>
        <v>10.499969870331075</v>
      </c>
      <c r="M91" s="113">
        <f>'PG&amp;E Program Totals'!M91*$C$2</f>
        <v>5.731932860662834</v>
      </c>
      <c r="N91" s="113">
        <f>'PG&amp;E Program Totals'!N91*$C$2</f>
        <v>3.398990573161669</v>
      </c>
      <c r="O91" s="113">
        <f>'PG&amp;E Program Totals'!O91*$C$2</f>
        <v>3.398990573161669</v>
      </c>
      <c r="P91" s="143"/>
      <c r="Q91" s="144"/>
      <c r="R91" s="147"/>
      <c r="S91" s="147"/>
      <c r="T91" s="147"/>
      <c r="U91" s="147"/>
      <c r="V91" s="147"/>
      <c r="W91" s="147"/>
      <c r="X91" s="147"/>
      <c r="Y91" s="147"/>
      <c r="Z91" s="147"/>
      <c r="AA91" s="147"/>
      <c r="AB91" s="147"/>
      <c r="AC91" s="144"/>
      <c r="AD91" s="144"/>
      <c r="AE91" s="144"/>
      <c r="AF91" s="144"/>
    </row>
    <row r="92" spans="1:32" ht="15">
      <c r="A92" s="212"/>
      <c r="B92" s="214"/>
      <c r="C92" s="157" t="s">
        <v>46</v>
      </c>
      <c r="D92" s="113">
        <f>'PG&amp;E Program Totals'!D92*$C$2</f>
        <v>0</v>
      </c>
      <c r="E92" s="113">
        <f>'PG&amp;E Program Totals'!E92*$C$2</f>
        <v>0</v>
      </c>
      <c r="F92" s="113">
        <f>'PG&amp;E Program Totals'!F92*$C$2</f>
        <v>0</v>
      </c>
      <c r="G92" s="113">
        <f>'PG&amp;E Program Totals'!G92*$C$2</f>
        <v>0</v>
      </c>
      <c r="H92" s="113">
        <f>'PG&amp;E Program Totals'!H92*$C$2</f>
        <v>0</v>
      </c>
      <c r="I92" s="113">
        <f>'PG&amp;E Program Totals'!I92*$C$2</f>
        <v>0</v>
      </c>
      <c r="J92" s="113">
        <f>'PG&amp;E Program Totals'!J92*$C$2</f>
        <v>0</v>
      </c>
      <c r="K92" s="113">
        <f>'PG&amp;E Program Totals'!K92*$C$2</f>
        <v>0</v>
      </c>
      <c r="L92" s="113">
        <f>'PG&amp;E Program Totals'!L92*$C$2</f>
        <v>0</v>
      </c>
      <c r="M92" s="113">
        <f>'PG&amp;E Program Totals'!M92*$C$2</f>
        <v>0</v>
      </c>
      <c r="N92" s="113">
        <f>'PG&amp;E Program Totals'!N92*$C$2</f>
        <v>0</v>
      </c>
      <c r="O92" s="113">
        <f>'PG&amp;E Program Totals'!O92*$C$2</f>
        <v>0</v>
      </c>
      <c r="P92" s="143"/>
      <c r="Q92" s="144"/>
      <c r="R92" s="144"/>
      <c r="S92" s="144"/>
      <c r="T92" s="144"/>
      <c r="U92" s="144"/>
      <c r="V92" s="144"/>
      <c r="W92" s="144"/>
      <c r="X92" s="144"/>
      <c r="Y92" s="144"/>
      <c r="Z92" s="144"/>
      <c r="AA92" s="144"/>
      <c r="AB92" s="144"/>
      <c r="AC92" s="144"/>
      <c r="AD92" s="144"/>
      <c r="AE92" s="144"/>
      <c r="AF92" s="144"/>
    </row>
    <row r="93" spans="1:32" ht="15">
      <c r="A93" s="212"/>
      <c r="B93" s="214"/>
      <c r="C93" s="157" t="s">
        <v>47</v>
      </c>
      <c r="D93" s="113">
        <f>'PG&amp;E Program Totals'!D93*$C$2</f>
        <v>0</v>
      </c>
      <c r="E93" s="113">
        <f>'PG&amp;E Program Totals'!E93*$C$2</f>
        <v>2.1071772974887364</v>
      </c>
      <c r="F93" s="113">
        <f>'PG&amp;E Program Totals'!F93*$C$2</f>
        <v>2.0687968100090033</v>
      </c>
      <c r="G93" s="113">
        <f>'PG&amp;E Program Totals'!G93*$C$2</f>
        <v>3.446745125113785</v>
      </c>
      <c r="H93" s="113">
        <f>'PG&amp;E Program Totals'!H93*$C$2</f>
        <v>6.678468048314495</v>
      </c>
      <c r="I93" s="113">
        <f>'PG&amp;E Program Totals'!I93*$C$2</f>
        <v>6.894331401248682</v>
      </c>
      <c r="J93" s="113">
        <f>'PG&amp;E Program Totals'!J93*$C$2</f>
        <v>9.616816125434106</v>
      </c>
      <c r="K93" s="113">
        <f>'PG&amp;E Program Totals'!K93*$C$2</f>
        <v>7.968722663033111</v>
      </c>
      <c r="L93" s="113">
        <f>'PG&amp;E Program Totals'!L93*$C$2</f>
        <v>7.047251090393268</v>
      </c>
      <c r="M93" s="113">
        <f>'PG&amp;E Program Totals'!M93*$C$2</f>
        <v>4.368329429333776</v>
      </c>
      <c r="N93" s="113">
        <f>'PG&amp;E Program Totals'!N93*$C$2</f>
        <v>2.1071772974887364</v>
      </c>
      <c r="O93" s="113">
        <f>'PG&amp;E Program Totals'!O93*$C$2</f>
        <v>2.1071772974887364</v>
      </c>
      <c r="P93" s="143"/>
      <c r="Q93" s="144"/>
      <c r="R93" s="144"/>
      <c r="S93" s="144"/>
      <c r="T93" s="144"/>
      <c r="U93" s="144"/>
      <c r="V93" s="144"/>
      <c r="W93" s="144"/>
      <c r="X93" s="144"/>
      <c r="Y93" s="144"/>
      <c r="Z93" s="144"/>
      <c r="AA93" s="144"/>
      <c r="AB93" s="144"/>
      <c r="AC93" s="144"/>
      <c r="AD93" s="144"/>
      <c r="AE93" s="144"/>
      <c r="AF93" s="144"/>
    </row>
    <row r="94" spans="1:32" ht="26.25">
      <c r="A94" s="212"/>
      <c r="B94" s="214"/>
      <c r="C94" s="157" t="s">
        <v>48</v>
      </c>
      <c r="D94" s="113">
        <f>'PG&amp;E Program Totals'!D94*$C$2</f>
        <v>0</v>
      </c>
      <c r="E94" s="113">
        <f>'PG&amp;E Program Totals'!E94*$C$2</f>
        <v>2.5215973280910227</v>
      </c>
      <c r="F94" s="113">
        <f>'PG&amp;E Program Totals'!F94*$C$2</f>
        <v>2.463375523043144</v>
      </c>
      <c r="G94" s="113">
        <f>'PG&amp;E Program Totals'!G94*$C$2</f>
        <v>2.3605388664292324</v>
      </c>
      <c r="H94" s="113">
        <f>'PG&amp;E Program Totals'!H94*$C$2</f>
        <v>2.344673924572791</v>
      </c>
      <c r="I94" s="113">
        <f>'PG&amp;E Program Totals'!I94*$C$2</f>
        <v>4.055427683292692</v>
      </c>
      <c r="J94" s="113">
        <f>'PG&amp;E Program Totals'!J94*$C$2</f>
        <v>4.396165737701515</v>
      </c>
      <c r="K94" s="113">
        <f>'PG&amp;E Program Totals'!K94*$C$2</f>
        <v>4.071734320347781</v>
      </c>
      <c r="L94" s="113">
        <f>'PG&amp;E Program Totals'!L94*$C$2</f>
        <v>2.854882510316453</v>
      </c>
      <c r="M94" s="113">
        <f>'PG&amp;E Program Totals'!M94*$C$2</f>
        <v>2.6229810620565632</v>
      </c>
      <c r="N94" s="113">
        <f>'PG&amp;E Program Totals'!N94*$C$2</f>
        <v>2.5215973280910227</v>
      </c>
      <c r="O94" s="113">
        <f>'PG&amp;E Program Totals'!O94*$C$2</f>
        <v>2.5215973280910227</v>
      </c>
      <c r="P94" s="143"/>
      <c r="Q94" s="144"/>
      <c r="R94" s="144"/>
      <c r="S94" s="144"/>
      <c r="T94" s="144"/>
      <c r="U94" s="144"/>
      <c r="V94" s="144"/>
      <c r="W94" s="144"/>
      <c r="X94" s="144"/>
      <c r="Y94" s="144"/>
      <c r="Z94" s="144"/>
      <c r="AA94" s="144"/>
      <c r="AB94" s="144"/>
      <c r="AC94" s="144"/>
      <c r="AD94" s="144"/>
      <c r="AE94" s="144"/>
      <c r="AF94" s="144"/>
    </row>
    <row r="95" spans="1:32" ht="15">
      <c r="A95" s="212"/>
      <c r="B95" s="214"/>
      <c r="C95" s="157" t="s">
        <v>49</v>
      </c>
      <c r="D95" s="113">
        <f>'PG&amp;E Program Totals'!D95*$C$2</f>
        <v>0</v>
      </c>
      <c r="E95" s="113">
        <f>'PG&amp;E Program Totals'!E95*$C$2</f>
        <v>6.257885544484712</v>
      </c>
      <c r="F95" s="113">
        <f>'PG&amp;E Program Totals'!F95*$C$2</f>
        <v>6.244742664678964</v>
      </c>
      <c r="G95" s="113">
        <f>'PG&amp;E Program Totals'!G95*$C$2</f>
        <v>6.756934542986535</v>
      </c>
      <c r="H95" s="113">
        <f>'PG&amp;E Program Totals'!H95*$C$2</f>
        <v>10.827260697640844</v>
      </c>
      <c r="I95" s="113">
        <f>'PG&amp;E Program Totals'!I95*$C$2</f>
        <v>12.431497938861325</v>
      </c>
      <c r="J95" s="113">
        <f>'PG&amp;E Program Totals'!J95*$C$2</f>
        <v>19.32402227805601</v>
      </c>
      <c r="K95" s="113">
        <f>'PG&amp;E Program Totals'!K95*$C$2</f>
        <v>15.805817919021372</v>
      </c>
      <c r="L95" s="113">
        <f>'PG&amp;E Program Totals'!L95*$C$2</f>
        <v>15.132734858170942</v>
      </c>
      <c r="M95" s="113">
        <f>'PG&amp;E Program Totals'!M95*$C$2</f>
        <v>7.153737676679098</v>
      </c>
      <c r="N95" s="113">
        <f>'PG&amp;E Program Totals'!N95*$C$2</f>
        <v>6.257885544484712</v>
      </c>
      <c r="O95" s="113">
        <f>'PG&amp;E Program Totals'!O95*$C$2</f>
        <v>6.257885544484712</v>
      </c>
      <c r="P95" s="143"/>
      <c r="Q95" s="144"/>
      <c r="R95" s="144"/>
      <c r="S95" s="144"/>
      <c r="T95" s="144"/>
      <c r="U95" s="144"/>
      <c r="V95" s="144"/>
      <c r="W95" s="144"/>
      <c r="X95" s="144"/>
      <c r="Y95" s="144"/>
      <c r="Z95" s="144"/>
      <c r="AA95" s="144"/>
      <c r="AB95" s="144"/>
      <c r="AC95" s="144"/>
      <c r="AD95" s="144"/>
      <c r="AE95" s="144"/>
      <c r="AF95" s="144"/>
    </row>
    <row r="96" spans="1:32" ht="15">
      <c r="A96" s="212"/>
      <c r="B96" s="214"/>
      <c r="C96" s="157" t="s">
        <v>50</v>
      </c>
      <c r="D96" s="113">
        <f>'PG&amp;E Program Totals'!D96*$C$2</f>
        <v>0</v>
      </c>
      <c r="E96" s="113">
        <f>'PG&amp;E Program Totals'!E96*$C$2</f>
        <v>2.726248784092334</v>
      </c>
      <c r="F96" s="113">
        <f>'PG&amp;E Program Totals'!F96*$C$2</f>
        <v>2.6606434801411534</v>
      </c>
      <c r="G96" s="113">
        <f>'PG&amp;E Program Totals'!G96*$C$2</f>
        <v>3.852660774823547</v>
      </c>
      <c r="H96" s="113">
        <f>'PG&amp;E Program Totals'!H96*$C$2</f>
        <v>5.544244850029737</v>
      </c>
      <c r="I96" s="113">
        <f>'PG&amp;E Program Totals'!I96*$C$2</f>
        <v>6.601807776503549</v>
      </c>
      <c r="J96" s="113">
        <f>'PG&amp;E Program Totals'!J96*$C$2</f>
        <v>9.219276739833475</v>
      </c>
      <c r="K96" s="113">
        <f>'PG&amp;E Program Totals'!K96*$C$2</f>
        <v>7.702996985302087</v>
      </c>
      <c r="L96" s="113">
        <f>'PG&amp;E Program Totals'!L96*$C$2</f>
        <v>7.232609781254902</v>
      </c>
      <c r="M96" s="113">
        <f>'PG&amp;E Program Totals'!M96*$C$2</f>
        <v>4.364978532066768</v>
      </c>
      <c r="N96" s="113">
        <f>'PG&amp;E Program Totals'!N96*$C$2</f>
        <v>2.726248784092334</v>
      </c>
      <c r="O96" s="113">
        <f>'PG&amp;E Program Totals'!O96*$C$2</f>
        <v>2.726248784092334</v>
      </c>
      <c r="P96" s="143"/>
      <c r="Q96" s="144"/>
      <c r="R96" s="144"/>
      <c r="S96" s="144"/>
      <c r="T96" s="144"/>
      <c r="U96" s="144"/>
      <c r="V96" s="144"/>
      <c r="W96" s="144"/>
      <c r="X96" s="144"/>
      <c r="Y96" s="144"/>
      <c r="Z96" s="144"/>
      <c r="AA96" s="144"/>
      <c r="AB96" s="144"/>
      <c r="AC96" s="144"/>
      <c r="AD96" s="144"/>
      <c r="AE96" s="144"/>
      <c r="AF96" s="144"/>
    </row>
    <row r="97" spans="1:32" ht="15">
      <c r="A97" s="212"/>
      <c r="B97" s="214"/>
      <c r="C97" s="158" t="s">
        <v>11</v>
      </c>
      <c r="D97" s="113">
        <f>'PG&amp;E Program Totals'!D97*$C$2</f>
        <v>0</v>
      </c>
      <c r="E97" s="113">
        <f>'PG&amp;E Program Totals'!E97*$C$2</f>
        <v>7.4647131952737675</v>
      </c>
      <c r="F97" s="113">
        <f>'PG&amp;E Program Totals'!F97*$C$2</f>
        <v>6.780604538315223</v>
      </c>
      <c r="G97" s="113">
        <f>'PG&amp;E Program Totals'!G97*$C$2</f>
        <v>8.127844826933634</v>
      </c>
      <c r="H97" s="113">
        <f>'PG&amp;E Program Totals'!H97*$C$2</f>
        <v>12.224852840250282</v>
      </c>
      <c r="I97" s="113">
        <f>'PG&amp;E Program Totals'!I97*$C$2</f>
        <v>14.86702960080059</v>
      </c>
      <c r="J97" s="113">
        <f>'PG&amp;E Program Totals'!J97*$C$2</f>
        <v>22.245247183424613</v>
      </c>
      <c r="K97" s="113">
        <f>'PG&amp;E Program Totals'!K97*$C$2</f>
        <v>17.677626502900477</v>
      </c>
      <c r="L97" s="113">
        <f>'PG&amp;E Program Totals'!L97*$C$2</f>
        <v>16.44648295797737</v>
      </c>
      <c r="M97" s="113">
        <f>'PG&amp;E Program Totals'!M97*$C$2</f>
        <v>8.996266820125976</v>
      </c>
      <c r="N97" s="113">
        <f>'PG&amp;E Program Totals'!N97*$C$2</f>
        <v>7.4647131952737675</v>
      </c>
      <c r="O97" s="113">
        <f>'PG&amp;E Program Totals'!O97*$C$2</f>
        <v>7.4647131952737675</v>
      </c>
      <c r="P97" s="143"/>
      <c r="Q97" s="144"/>
      <c r="R97" s="144"/>
      <c r="S97" s="144"/>
      <c r="T97" s="144"/>
      <c r="U97" s="144"/>
      <c r="V97" s="144"/>
      <c r="W97" s="144"/>
      <c r="X97" s="144"/>
      <c r="Y97" s="144"/>
      <c r="Z97" s="144"/>
      <c r="AA97" s="144"/>
      <c r="AB97" s="144"/>
      <c r="AC97" s="144"/>
      <c r="AD97" s="144"/>
      <c r="AE97" s="144"/>
      <c r="AF97" s="144"/>
    </row>
    <row r="98" spans="1:32" ht="27" thickBot="1">
      <c r="A98" s="213"/>
      <c r="B98" s="215"/>
      <c r="C98" s="157" t="s">
        <v>12</v>
      </c>
      <c r="D98" s="124">
        <f aca="true" t="shared" si="9" ref="D98:O98">SUM(D90:D97)</f>
        <v>0</v>
      </c>
      <c r="E98" s="124">
        <f t="shared" si="9"/>
        <v>31.147716573440235</v>
      </c>
      <c r="F98" s="124">
        <f t="shared" si="9"/>
        <v>30.259905307924214</v>
      </c>
      <c r="G98" s="124">
        <f t="shared" si="9"/>
        <v>35.63672110322439</v>
      </c>
      <c r="H98" s="124">
        <f t="shared" si="9"/>
        <v>53.47010656459578</v>
      </c>
      <c r="I98" s="124">
        <f t="shared" si="9"/>
        <v>64.31568992037889</v>
      </c>
      <c r="J98" s="124">
        <f t="shared" si="9"/>
        <v>90.81748128285349</v>
      </c>
      <c r="K98" s="124">
        <f t="shared" si="9"/>
        <v>73.01155225519513</v>
      </c>
      <c r="L98" s="124">
        <f t="shared" si="9"/>
        <v>66.64640610883583</v>
      </c>
      <c r="M98" s="124">
        <f t="shared" si="9"/>
        <v>40.25072117826141</v>
      </c>
      <c r="N98" s="124">
        <f t="shared" si="9"/>
        <v>31.147716573440235</v>
      </c>
      <c r="O98" s="124">
        <f t="shared" si="9"/>
        <v>31.147716573440235</v>
      </c>
      <c r="P98" s="143"/>
      <c r="Q98" s="144"/>
      <c r="R98" s="144"/>
      <c r="S98" s="144"/>
      <c r="T98" s="144"/>
      <c r="U98" s="144"/>
      <c r="V98" s="144"/>
      <c r="W98" s="144"/>
      <c r="X98" s="144"/>
      <c r="Y98" s="144"/>
      <c r="Z98" s="144"/>
      <c r="AA98" s="144"/>
      <c r="AB98" s="144"/>
      <c r="AC98" s="144"/>
      <c r="AD98" s="144"/>
      <c r="AE98" s="144"/>
      <c r="AF98" s="144"/>
    </row>
    <row r="99" spans="1:32" ht="27" thickTop="1">
      <c r="A99" s="208" t="s">
        <v>60</v>
      </c>
      <c r="B99" s="208" t="s">
        <v>43</v>
      </c>
      <c r="C99" s="155" t="s">
        <v>44</v>
      </c>
      <c r="D99" s="105">
        <f>'PG&amp;E Program Totals'!D99*$C$2</f>
        <v>0</v>
      </c>
      <c r="E99" s="105">
        <f>'PG&amp;E Program Totals'!E99*$C$2</f>
        <v>0</v>
      </c>
      <c r="F99" s="105">
        <f>'PG&amp;E Program Totals'!F99*$C$2</f>
        <v>0</v>
      </c>
      <c r="G99" s="105">
        <f>'PG&amp;E Program Totals'!G99*$C$2</f>
        <v>0</v>
      </c>
      <c r="H99" s="105">
        <f>'PG&amp;E Program Totals'!H99*$C$2</f>
        <v>1.7469280542276509</v>
      </c>
      <c r="I99" s="105">
        <f>'PG&amp;E Program Totals'!I99*$C$2</f>
        <v>2.0172838819375043</v>
      </c>
      <c r="J99" s="105">
        <f>'PG&amp;E Program Totals'!J99*$C$2</f>
        <v>2.1085545852381813</v>
      </c>
      <c r="K99" s="105">
        <f>'PG&amp;E Program Totals'!K99*$C$2</f>
        <v>2.1201709133590114</v>
      </c>
      <c r="L99" s="105">
        <f>'PG&amp;E Program Totals'!L99*$C$2</f>
        <v>1.984061453160478</v>
      </c>
      <c r="M99" s="105">
        <f>'PG&amp;E Program Totals'!M99*$C$2</f>
        <v>1.875123000006171</v>
      </c>
      <c r="N99" s="105">
        <f>'PG&amp;E Program Totals'!N99*$C$2</f>
        <v>0</v>
      </c>
      <c r="O99" s="105">
        <f>'PG&amp;E Program Totals'!O99*$C$2</f>
        <v>0</v>
      </c>
      <c r="P99" s="143"/>
      <c r="Q99" s="145"/>
      <c r="R99" s="145"/>
      <c r="S99" s="145"/>
      <c r="T99" s="145"/>
      <c r="U99" s="145"/>
      <c r="V99" s="145"/>
      <c r="W99" s="144"/>
      <c r="X99" s="144"/>
      <c r="Y99" s="144"/>
      <c r="Z99" s="144"/>
      <c r="AA99" s="144"/>
      <c r="AB99" s="144"/>
      <c r="AC99" s="144"/>
      <c r="AD99" s="144"/>
      <c r="AE99" s="144"/>
      <c r="AF99" s="144"/>
    </row>
    <row r="100" spans="1:32" ht="26.25">
      <c r="A100" s="209"/>
      <c r="B100" s="216"/>
      <c r="C100" s="155" t="s">
        <v>45</v>
      </c>
      <c r="D100" s="105">
        <f>'PG&amp;E Program Totals'!D100*$C$2</f>
        <v>0</v>
      </c>
      <c r="E100" s="105">
        <f>'PG&amp;E Program Totals'!E100*$C$2</f>
        <v>0</v>
      </c>
      <c r="F100" s="105">
        <f>'PG&amp;E Program Totals'!F100*$C$2</f>
        <v>0</v>
      </c>
      <c r="G100" s="105">
        <f>'PG&amp;E Program Totals'!G100*$C$2</f>
        <v>0</v>
      </c>
      <c r="H100" s="105">
        <f>'PG&amp;E Program Totals'!H100*$C$2</f>
        <v>0.008308238061046478</v>
      </c>
      <c r="I100" s="105">
        <f>'PG&amp;E Program Totals'!I100*$C$2</f>
        <v>0.009024429853593117</v>
      </c>
      <c r="J100" s="105">
        <f>'PG&amp;E Program Totals'!J100*$C$2</f>
        <v>0.010253924263727324</v>
      </c>
      <c r="K100" s="105">
        <f>'PG&amp;E Program Totals'!K100*$C$2</f>
        <v>0.010287336789187718</v>
      </c>
      <c r="L100" s="105">
        <f>'PG&amp;E Program Totals'!L100*$C$2</f>
        <v>0.0106167774875102</v>
      </c>
      <c r="M100" s="105">
        <f>'PG&amp;E Program Totals'!M100*$C$2</f>
        <v>0.009779670917215358</v>
      </c>
      <c r="N100" s="105">
        <f>'PG&amp;E Program Totals'!N100*$C$2</f>
        <v>0</v>
      </c>
      <c r="O100" s="105">
        <f>'PG&amp;E Program Totals'!O100*$C$2</f>
        <v>0</v>
      </c>
      <c r="P100" s="143"/>
      <c r="Q100" s="147"/>
      <c r="R100" s="147"/>
      <c r="S100" s="147"/>
      <c r="T100" s="147"/>
      <c r="U100" s="147"/>
      <c r="V100" s="147"/>
      <c r="W100" s="144"/>
      <c r="X100" s="144"/>
      <c r="Y100" s="144"/>
      <c r="Z100" s="144"/>
      <c r="AA100" s="144"/>
      <c r="AB100" s="144"/>
      <c r="AC100" s="144"/>
      <c r="AD100" s="144"/>
      <c r="AE100" s="144"/>
      <c r="AF100" s="144"/>
    </row>
    <row r="101" spans="1:32" ht="15">
      <c r="A101" s="209"/>
      <c r="B101" s="216"/>
      <c r="C101" s="155" t="s">
        <v>46</v>
      </c>
      <c r="D101" s="105">
        <f>'PG&amp;E Program Totals'!D101*$C$2</f>
        <v>0</v>
      </c>
      <c r="E101" s="105">
        <f>'PG&amp;E Program Totals'!E101*$C$2</f>
        <v>0</v>
      </c>
      <c r="F101" s="105">
        <f>'PG&amp;E Program Totals'!F101*$C$2</f>
        <v>0</v>
      </c>
      <c r="G101" s="105">
        <f>'PG&amp;E Program Totals'!G101*$C$2</f>
        <v>0</v>
      </c>
      <c r="H101" s="105">
        <f>'PG&amp;E Program Totals'!H101*$C$2</f>
        <v>7.221512529261996E-05</v>
      </c>
      <c r="I101" s="105">
        <f>'PG&amp;E Program Totals'!I101*$C$2</f>
        <v>7.476852299662784E-05</v>
      </c>
      <c r="J101" s="105">
        <f>'PG&amp;E Program Totals'!J101*$C$2</f>
        <v>7.47548386695602E-05</v>
      </c>
      <c r="K101" s="105">
        <f>'PG&amp;E Program Totals'!K101*$C$2</f>
        <v>7.422739115939092E-05</v>
      </c>
      <c r="L101" s="105">
        <f>'PG&amp;E Program Totals'!L101*$C$2</f>
        <v>7.262885489124675E-05</v>
      </c>
      <c r="M101" s="105">
        <f>'PG&amp;E Program Totals'!M101*$C$2</f>
        <v>7.600566106430517E-05</v>
      </c>
      <c r="N101" s="105">
        <f>'PG&amp;E Program Totals'!N101*$C$2</f>
        <v>0</v>
      </c>
      <c r="O101" s="105">
        <f>'PG&amp;E Program Totals'!O101*$C$2</f>
        <v>0</v>
      </c>
      <c r="P101" s="143"/>
      <c r="Q101" s="144"/>
      <c r="R101" s="144"/>
      <c r="S101" s="144"/>
      <c r="T101" s="144"/>
      <c r="U101" s="144"/>
      <c r="V101" s="144"/>
      <c r="W101" s="144"/>
      <c r="X101" s="144"/>
      <c r="Y101" s="144"/>
      <c r="Z101" s="144"/>
      <c r="AA101" s="144"/>
      <c r="AB101" s="144"/>
      <c r="AC101" s="144"/>
      <c r="AD101" s="144"/>
      <c r="AE101" s="144"/>
      <c r="AF101" s="144"/>
    </row>
    <row r="102" spans="1:32" ht="15">
      <c r="A102" s="209"/>
      <c r="B102" s="216"/>
      <c r="C102" s="155" t="s">
        <v>47</v>
      </c>
      <c r="D102" s="105">
        <f>'PG&amp;E Program Totals'!D102*$C$2</f>
        <v>0</v>
      </c>
      <c r="E102" s="105">
        <f>'PG&amp;E Program Totals'!E102*$C$2</f>
        <v>0</v>
      </c>
      <c r="F102" s="105">
        <f>'PG&amp;E Program Totals'!F102*$C$2</f>
        <v>0</v>
      </c>
      <c r="G102" s="105">
        <f>'PG&amp;E Program Totals'!G102*$C$2</f>
        <v>0</v>
      </c>
      <c r="H102" s="105">
        <f>'PG&amp;E Program Totals'!H102*$C$2</f>
        <v>0.3619309604487369</v>
      </c>
      <c r="I102" s="105">
        <f>'PG&amp;E Program Totals'!I102*$C$2</f>
        <v>0.3352754417663704</v>
      </c>
      <c r="J102" s="105">
        <f>'PG&amp;E Program Totals'!J102*$C$2</f>
        <v>0.2733508489548343</v>
      </c>
      <c r="K102" s="105">
        <f>'PG&amp;E Program Totals'!K102*$C$2</f>
        <v>0.2874999951093041</v>
      </c>
      <c r="L102" s="105">
        <f>'PG&amp;E Program Totals'!L102*$C$2</f>
        <v>0.391274938347078</v>
      </c>
      <c r="M102" s="105">
        <f>'PG&amp;E Program Totals'!M102*$C$2</f>
        <v>0.3439248962587057</v>
      </c>
      <c r="N102" s="105">
        <f>'PG&amp;E Program Totals'!N102*$C$2</f>
        <v>0</v>
      </c>
      <c r="O102" s="105">
        <f>'PG&amp;E Program Totals'!O102*$C$2</f>
        <v>0</v>
      </c>
      <c r="P102" s="143"/>
      <c r="Q102" s="144"/>
      <c r="R102" s="144"/>
      <c r="S102" s="144"/>
      <c r="T102" s="144"/>
      <c r="U102" s="144"/>
      <c r="V102" s="144"/>
      <c r="W102" s="144"/>
      <c r="X102" s="144"/>
      <c r="Y102" s="144"/>
      <c r="Z102" s="144"/>
      <c r="AA102" s="144"/>
      <c r="AB102" s="144"/>
      <c r="AC102" s="144"/>
      <c r="AD102" s="144"/>
      <c r="AE102" s="144"/>
      <c r="AF102" s="144"/>
    </row>
    <row r="103" spans="1:32" ht="26.25">
      <c r="A103" s="209"/>
      <c r="B103" s="216"/>
      <c r="C103" s="155" t="s">
        <v>48</v>
      </c>
      <c r="D103" s="105">
        <f>'PG&amp;E Program Totals'!D103*$C$2</f>
        <v>0</v>
      </c>
      <c r="E103" s="105">
        <f>'PG&amp;E Program Totals'!E103*$C$2</f>
        <v>0</v>
      </c>
      <c r="F103" s="105">
        <f>'PG&amp;E Program Totals'!F103*$C$2</f>
        <v>0</v>
      </c>
      <c r="G103" s="105">
        <f>'PG&amp;E Program Totals'!G103*$C$2</f>
        <v>0</v>
      </c>
      <c r="H103" s="105">
        <f>'PG&amp;E Program Totals'!H103*$C$2</f>
        <v>0.06953511869645525</v>
      </c>
      <c r="I103" s="105">
        <f>'PG&amp;E Program Totals'!I103*$C$2</f>
        <v>0.07957688419858931</v>
      </c>
      <c r="J103" s="105">
        <f>'PG&amp;E Program Totals'!J103*$C$2</f>
        <v>0.07711319735825228</v>
      </c>
      <c r="K103" s="105">
        <f>'PG&amp;E Program Totals'!K103*$C$2</f>
        <v>0.07983923825322645</v>
      </c>
      <c r="L103" s="105">
        <f>'PG&amp;E Program Totals'!L103*$C$2</f>
        <v>0.07583488683280692</v>
      </c>
      <c r="M103" s="105">
        <f>'PG&amp;E Program Totals'!M103*$C$2</f>
        <v>0.075682619033298</v>
      </c>
      <c r="N103" s="105">
        <f>'PG&amp;E Program Totals'!N103*$C$2</f>
        <v>0</v>
      </c>
      <c r="O103" s="105">
        <f>'PG&amp;E Program Totals'!O103*$C$2</f>
        <v>0</v>
      </c>
      <c r="P103" s="143"/>
      <c r="Q103" s="144"/>
      <c r="R103" s="144"/>
      <c r="S103" s="144"/>
      <c r="T103" s="144"/>
      <c r="U103" s="144"/>
      <c r="V103" s="144"/>
      <c r="W103" s="144"/>
      <c r="X103" s="144"/>
      <c r="Y103" s="144"/>
      <c r="Z103" s="144"/>
      <c r="AA103" s="144"/>
      <c r="AB103" s="144"/>
      <c r="AC103" s="144"/>
      <c r="AD103" s="144"/>
      <c r="AE103" s="144"/>
      <c r="AF103" s="144"/>
    </row>
    <row r="104" spans="1:32" ht="15">
      <c r="A104" s="209"/>
      <c r="B104" s="216"/>
      <c r="C104" s="155" t="s">
        <v>49</v>
      </c>
      <c r="D104" s="105">
        <f>'PG&amp;E Program Totals'!D104*$C$2</f>
        <v>0</v>
      </c>
      <c r="E104" s="105">
        <f>'PG&amp;E Program Totals'!E104*$C$2</f>
        <v>0</v>
      </c>
      <c r="F104" s="105">
        <f>'PG&amp;E Program Totals'!F104*$C$2</f>
        <v>0</v>
      </c>
      <c r="G104" s="105">
        <f>'PG&amp;E Program Totals'!G104*$C$2</f>
        <v>0</v>
      </c>
      <c r="H104" s="105">
        <f>'PG&amp;E Program Totals'!H104*$C$2</f>
        <v>0.002109664096508179</v>
      </c>
      <c r="I104" s="105">
        <f>'PG&amp;E Program Totals'!I104*$C$2</f>
        <v>0.0024109441174815197</v>
      </c>
      <c r="J104" s="105">
        <f>'PG&amp;E Program Totals'!J104*$C$2</f>
        <v>0.0027984841767887333</v>
      </c>
      <c r="K104" s="105">
        <f>'PG&amp;E Program Totals'!K104*$C$2</f>
        <v>0.0029014379363945784</v>
      </c>
      <c r="L104" s="105">
        <f>'PG&amp;E Program Totals'!L104*$C$2</f>
        <v>0.0029608026661200743</v>
      </c>
      <c r="M104" s="105">
        <f>'PG&amp;E Program Totals'!M104*$C$2</f>
        <v>0.0028735467899035274</v>
      </c>
      <c r="N104" s="105">
        <f>'PG&amp;E Program Totals'!N104*$C$2</f>
        <v>0</v>
      </c>
      <c r="O104" s="105">
        <f>'PG&amp;E Program Totals'!O104*$C$2</f>
        <v>0</v>
      </c>
      <c r="P104" s="143"/>
      <c r="Q104" s="144"/>
      <c r="R104" s="144"/>
      <c r="S104" s="144"/>
      <c r="T104" s="144"/>
      <c r="U104" s="144"/>
      <c r="V104" s="144"/>
      <c r="W104" s="144"/>
      <c r="X104" s="144"/>
      <c r="Y104" s="144"/>
      <c r="Z104" s="144"/>
      <c r="AA104" s="144"/>
      <c r="AB104" s="144"/>
      <c r="AC104" s="144"/>
      <c r="AD104" s="144"/>
      <c r="AE104" s="144"/>
      <c r="AF104" s="144"/>
    </row>
    <row r="105" spans="1:32" ht="15">
      <c r="A105" s="209"/>
      <c r="B105" s="216"/>
      <c r="C105" s="155" t="s">
        <v>50</v>
      </c>
      <c r="D105" s="105">
        <f>'PG&amp;E Program Totals'!D105*$C$2</f>
        <v>0</v>
      </c>
      <c r="E105" s="105">
        <f>'PG&amp;E Program Totals'!E105*$C$2</f>
        <v>0</v>
      </c>
      <c r="F105" s="105">
        <f>'PG&amp;E Program Totals'!F105*$C$2</f>
        <v>0</v>
      </c>
      <c r="G105" s="105">
        <f>'PG&amp;E Program Totals'!G105*$C$2</f>
        <v>0</v>
      </c>
      <c r="H105" s="105">
        <f>'PG&amp;E Program Totals'!H105*$C$2</f>
        <v>0.003239451381186837</v>
      </c>
      <c r="I105" s="105">
        <f>'PG&amp;E Program Totals'!I105*$C$2</f>
        <v>0.003492144219008992</v>
      </c>
      <c r="J105" s="105">
        <f>'PG&amp;E Program Totals'!J105*$C$2</f>
        <v>0.00384441651721287</v>
      </c>
      <c r="K105" s="105">
        <f>'PG&amp;E Program Totals'!K105*$C$2</f>
        <v>0.0038659195001745812</v>
      </c>
      <c r="L105" s="105">
        <f>'PG&amp;E Program Totals'!L105*$C$2</f>
        <v>0.003921193601878789</v>
      </c>
      <c r="M105" s="105">
        <f>'PG&amp;E Program Totals'!M105*$C$2</f>
        <v>0.003613846483406132</v>
      </c>
      <c r="N105" s="105">
        <f>'PG&amp;E Program Totals'!N105*$C$2</f>
        <v>0</v>
      </c>
      <c r="O105" s="105">
        <f>'PG&amp;E Program Totals'!O105*$C$2</f>
        <v>0</v>
      </c>
      <c r="P105" s="143"/>
      <c r="Q105" s="144"/>
      <c r="R105" s="144"/>
      <c r="S105" s="144"/>
      <c r="T105" s="144"/>
      <c r="U105" s="144"/>
      <c r="V105" s="144"/>
      <c r="W105" s="144"/>
      <c r="X105" s="144"/>
      <c r="Y105" s="144"/>
      <c r="Z105" s="144"/>
      <c r="AA105" s="144"/>
      <c r="AB105" s="144"/>
      <c r="AC105" s="144"/>
      <c r="AD105" s="144"/>
      <c r="AE105" s="144"/>
      <c r="AF105" s="144"/>
    </row>
    <row r="106" spans="1:32" ht="15">
      <c r="A106" s="209"/>
      <c r="B106" s="216"/>
      <c r="C106" s="156" t="s">
        <v>11</v>
      </c>
      <c r="D106" s="105">
        <f>'PG&amp;E Program Totals'!D106*$C$2</f>
        <v>0</v>
      </c>
      <c r="E106" s="105">
        <f>'PG&amp;E Program Totals'!E106*$C$2</f>
        <v>0</v>
      </c>
      <c r="F106" s="105">
        <f>'PG&amp;E Program Totals'!F106*$C$2</f>
        <v>0</v>
      </c>
      <c r="G106" s="105">
        <f>'PG&amp;E Program Totals'!G106*$C$2</f>
        <v>0</v>
      </c>
      <c r="H106" s="105">
        <f>'PG&amp;E Program Totals'!H106*$C$2</f>
        <v>0.42129068639008954</v>
      </c>
      <c r="I106" s="105">
        <f>'PG&amp;E Program Totals'!I106*$C$2</f>
        <v>0.44888638388822666</v>
      </c>
      <c r="J106" s="105">
        <f>'PG&amp;E Program Totals'!J106*$C$2</f>
        <v>0.46613319191005953</v>
      </c>
      <c r="K106" s="105">
        <f>'PG&amp;E Program Totals'!K106*$C$2</f>
        <v>0.4645934377727088</v>
      </c>
      <c r="L106" s="105">
        <f>'PG&amp;E Program Totals'!L106*$C$2</f>
        <v>0.4683055150600979</v>
      </c>
      <c r="M106" s="105">
        <f>'PG&amp;E Program Totals'!M106*$C$2</f>
        <v>0.4157062465129816</v>
      </c>
      <c r="N106" s="105">
        <f>'PG&amp;E Program Totals'!N106*$C$2</f>
        <v>0</v>
      </c>
      <c r="O106" s="105">
        <f>'PG&amp;E Program Totals'!O106*$C$2</f>
        <v>0</v>
      </c>
      <c r="P106" s="143"/>
      <c r="Q106" s="144"/>
      <c r="R106" s="144"/>
      <c r="S106" s="144"/>
      <c r="T106" s="144"/>
      <c r="U106" s="144"/>
      <c r="V106" s="144"/>
      <c r="W106" s="144"/>
      <c r="X106" s="144"/>
      <c r="Y106" s="144"/>
      <c r="Z106" s="144"/>
      <c r="AA106" s="144"/>
      <c r="AB106" s="144"/>
      <c r="AC106" s="144"/>
      <c r="AD106" s="144"/>
      <c r="AE106" s="144"/>
      <c r="AF106" s="144"/>
    </row>
    <row r="107" spans="1:32" ht="27" thickBot="1">
      <c r="A107" s="210"/>
      <c r="B107" s="217"/>
      <c r="C107" s="155" t="s">
        <v>12</v>
      </c>
      <c r="D107" s="123">
        <f aca="true" t="shared" si="10" ref="D107:O107">SUM(D99:D106)</f>
        <v>0</v>
      </c>
      <c r="E107" s="123">
        <f t="shared" si="10"/>
        <v>0</v>
      </c>
      <c r="F107" s="123">
        <f t="shared" si="10"/>
        <v>0</v>
      </c>
      <c r="G107" s="123">
        <f t="shared" si="10"/>
        <v>0</v>
      </c>
      <c r="H107" s="123">
        <f t="shared" si="10"/>
        <v>2.613414388426967</v>
      </c>
      <c r="I107" s="123">
        <f t="shared" si="10"/>
        <v>2.8960248785037708</v>
      </c>
      <c r="J107" s="123">
        <f t="shared" si="10"/>
        <v>2.9421234032577255</v>
      </c>
      <c r="K107" s="123">
        <f t="shared" si="10"/>
        <v>2.969232506111167</v>
      </c>
      <c r="L107" s="123">
        <f t="shared" si="10"/>
        <v>2.9370481960108608</v>
      </c>
      <c r="M107" s="123">
        <f t="shared" si="10"/>
        <v>2.726779831662746</v>
      </c>
      <c r="N107" s="123">
        <f t="shared" si="10"/>
        <v>0</v>
      </c>
      <c r="O107" s="123">
        <f t="shared" si="10"/>
        <v>0</v>
      </c>
      <c r="P107" s="143"/>
      <c r="Q107" s="144"/>
      <c r="R107" s="144"/>
      <c r="S107" s="144"/>
      <c r="T107" s="144"/>
      <c r="U107" s="144"/>
      <c r="V107" s="144"/>
      <c r="W107" s="144"/>
      <c r="X107" s="144"/>
      <c r="Y107" s="144"/>
      <c r="Z107" s="144"/>
      <c r="AA107" s="144"/>
      <c r="AB107" s="144"/>
      <c r="AC107" s="144"/>
      <c r="AD107" s="144"/>
      <c r="AE107" s="144"/>
      <c r="AF107" s="144"/>
    </row>
    <row r="108" spans="1:32" ht="27" thickTop="1">
      <c r="A108" s="211" t="s">
        <v>61</v>
      </c>
      <c r="B108" s="211" t="s">
        <v>43</v>
      </c>
      <c r="C108" s="157" t="s">
        <v>44</v>
      </c>
      <c r="D108" s="113">
        <f>'PG&amp;E Program Totals'!D108*$C$2</f>
        <v>0</v>
      </c>
      <c r="E108" s="113">
        <f>'PG&amp;E Program Totals'!E108*$C$2</f>
        <v>0</v>
      </c>
      <c r="F108" s="113">
        <f>'PG&amp;E Program Totals'!F108*$C$2</f>
        <v>0</v>
      </c>
      <c r="G108" s="113">
        <f>'PG&amp;E Program Totals'!G108*$C$2</f>
        <v>0</v>
      </c>
      <c r="H108" s="113">
        <f>'PG&amp;E Program Totals'!H108*$C$2</f>
        <v>0.4604420990993867</v>
      </c>
      <c r="I108" s="113">
        <f>'PG&amp;E Program Totals'!I108*$C$2</f>
        <v>0.5363714163560008</v>
      </c>
      <c r="J108" s="113">
        <f>'PG&amp;E Program Totals'!J108*$C$2</f>
        <v>0.5361668679249151</v>
      </c>
      <c r="K108" s="113">
        <f>'PG&amp;E Program Totals'!K108*$C$2</f>
        <v>0.5388511820213877</v>
      </c>
      <c r="L108" s="113">
        <f>'PG&amp;E Program Totals'!L108*$C$2</f>
        <v>0.5141335892267225</v>
      </c>
      <c r="M108" s="113">
        <f>'PG&amp;E Program Totals'!M108*$C$2</f>
        <v>0.517645512625205</v>
      </c>
      <c r="N108" s="113">
        <f>'PG&amp;E Program Totals'!N108*$C$2</f>
        <v>0</v>
      </c>
      <c r="O108" s="113">
        <f>'PG&amp;E Program Totals'!O108*$C$2</f>
        <v>0</v>
      </c>
      <c r="P108" s="143"/>
      <c r="Q108" s="145"/>
      <c r="R108" s="145"/>
      <c r="S108" s="145"/>
      <c r="T108" s="145"/>
      <c r="U108" s="145"/>
      <c r="V108" s="145"/>
      <c r="W108" s="144"/>
      <c r="X108" s="144"/>
      <c r="Y108" s="144"/>
      <c r="Z108" s="144"/>
      <c r="AA108" s="144"/>
      <c r="AB108" s="144"/>
      <c r="AC108" s="144"/>
      <c r="AD108" s="144"/>
      <c r="AE108" s="144"/>
      <c r="AF108" s="144"/>
    </row>
    <row r="109" spans="1:32" ht="26.25">
      <c r="A109" s="212"/>
      <c r="B109" s="214"/>
      <c r="C109" s="157" t="s">
        <v>45</v>
      </c>
      <c r="D109" s="113">
        <f>'PG&amp;E Program Totals'!D109*$C$2</f>
        <v>0</v>
      </c>
      <c r="E109" s="113">
        <f>'PG&amp;E Program Totals'!E109*$C$2</f>
        <v>0</v>
      </c>
      <c r="F109" s="113">
        <f>'PG&amp;E Program Totals'!F109*$C$2</f>
        <v>0</v>
      </c>
      <c r="G109" s="113">
        <f>'PG&amp;E Program Totals'!G109*$C$2</f>
        <v>0</v>
      </c>
      <c r="H109" s="113">
        <f>'PG&amp;E Program Totals'!H109*$C$2</f>
        <v>0.0011584215651309474</v>
      </c>
      <c r="I109" s="113">
        <f>'PG&amp;E Program Totals'!I109*$C$2</f>
        <v>0.0013058623849024928</v>
      </c>
      <c r="J109" s="113">
        <f>'PG&amp;E Program Totals'!J109*$C$2</f>
        <v>0.001765401007493326</v>
      </c>
      <c r="K109" s="113">
        <f>'PG&amp;E Program Totals'!K109*$C$2</f>
        <v>0.0016245361338667668</v>
      </c>
      <c r="L109" s="113">
        <f>'PG&amp;E Program Totals'!L109*$C$2</f>
        <v>0.0016714478348167322</v>
      </c>
      <c r="M109" s="113">
        <f>'PG&amp;E Program Totals'!M109*$C$2</f>
        <v>0.001453011297464454</v>
      </c>
      <c r="N109" s="113">
        <f>'PG&amp;E Program Totals'!N109*$C$2</f>
        <v>0</v>
      </c>
      <c r="O109" s="113">
        <f>'PG&amp;E Program Totals'!O109*$C$2</f>
        <v>0</v>
      </c>
      <c r="P109" s="143"/>
      <c r="Q109" s="147"/>
      <c r="R109" s="147"/>
      <c r="S109" s="147"/>
      <c r="T109" s="147"/>
      <c r="U109" s="147"/>
      <c r="V109" s="147"/>
      <c r="W109" s="144"/>
      <c r="X109" s="144"/>
      <c r="Y109" s="144"/>
      <c r="Z109" s="144"/>
      <c r="AA109" s="144"/>
      <c r="AB109" s="144"/>
      <c r="AC109" s="144"/>
      <c r="AD109" s="144"/>
      <c r="AE109" s="144"/>
      <c r="AF109" s="144"/>
    </row>
    <row r="110" spans="1:32" ht="15">
      <c r="A110" s="212"/>
      <c r="B110" s="214"/>
      <c r="C110" s="157" t="s">
        <v>46</v>
      </c>
      <c r="D110" s="113">
        <f>'PG&amp;E Program Totals'!D110*$C$2</f>
        <v>0</v>
      </c>
      <c r="E110" s="113">
        <f>'PG&amp;E Program Totals'!E110*$C$2</f>
        <v>0</v>
      </c>
      <c r="F110" s="113">
        <f>'PG&amp;E Program Totals'!F110*$C$2</f>
        <v>0</v>
      </c>
      <c r="G110" s="113">
        <f>'PG&amp;E Program Totals'!G110*$C$2</f>
        <v>0</v>
      </c>
      <c r="H110" s="113">
        <f>'PG&amp;E Program Totals'!H110*$C$2</f>
        <v>8.508939835950477E-06</v>
      </c>
      <c r="I110" s="113">
        <f>'PG&amp;E Program Totals'!I110*$C$2</f>
        <v>8.887249899394999E-06</v>
      </c>
      <c r="J110" s="113">
        <f>'PG&amp;E Program Totals'!J110*$C$2</f>
        <v>9.125137142802924E-06</v>
      </c>
      <c r="K110" s="113">
        <f>'PG&amp;E Program Totals'!K110*$C$2</f>
        <v>8.99338419249959E-06</v>
      </c>
      <c r="L110" s="113">
        <f>'PG&amp;E Program Totals'!L110*$C$2</f>
        <v>8.749069290906396E-06</v>
      </c>
      <c r="M110" s="113">
        <f>'PG&amp;E Program Totals'!M110*$C$2</f>
        <v>8.964879159279483E-06</v>
      </c>
      <c r="N110" s="113">
        <f>'PG&amp;E Program Totals'!N110*$C$2</f>
        <v>0</v>
      </c>
      <c r="O110" s="113">
        <f>'PG&amp;E Program Totals'!O110*$C$2</f>
        <v>0</v>
      </c>
      <c r="P110" s="143"/>
      <c r="Q110" s="144"/>
      <c r="R110" s="144"/>
      <c r="S110" s="144"/>
      <c r="T110" s="144"/>
      <c r="U110" s="144"/>
      <c r="V110" s="144"/>
      <c r="W110" s="144"/>
      <c r="X110" s="144"/>
      <c r="Y110" s="144"/>
      <c r="Z110" s="144"/>
      <c r="AA110" s="144"/>
      <c r="AB110" s="144"/>
      <c r="AC110" s="144"/>
      <c r="AD110" s="144"/>
      <c r="AE110" s="144"/>
      <c r="AF110" s="144"/>
    </row>
    <row r="111" spans="1:32" ht="15">
      <c r="A111" s="212"/>
      <c r="B111" s="214"/>
      <c r="C111" s="157" t="s">
        <v>47</v>
      </c>
      <c r="D111" s="113">
        <f>'PG&amp;E Program Totals'!D111*$C$2</f>
        <v>0</v>
      </c>
      <c r="E111" s="113">
        <f>'PG&amp;E Program Totals'!E111*$C$2</f>
        <v>0</v>
      </c>
      <c r="F111" s="113">
        <f>'PG&amp;E Program Totals'!F111*$C$2</f>
        <v>0</v>
      </c>
      <c r="G111" s="113">
        <f>'PG&amp;E Program Totals'!G111*$C$2</f>
        <v>0</v>
      </c>
      <c r="H111" s="113">
        <f>'PG&amp;E Program Totals'!H111*$C$2</f>
        <v>0.00044305822740002234</v>
      </c>
      <c r="I111" s="113">
        <f>'PG&amp;E Program Totals'!I111*$C$2</f>
        <v>0.000561094848070272</v>
      </c>
      <c r="J111" s="113">
        <f>'PG&amp;E Program Totals'!J111*$C$2</f>
        <v>0.0009991532309460251</v>
      </c>
      <c r="K111" s="113">
        <f>'PG&amp;E Program Totals'!K111*$C$2</f>
        <v>0.0007746161166613505</v>
      </c>
      <c r="L111" s="113">
        <f>'PG&amp;E Program Totals'!L111*$C$2</f>
        <v>0.0007185105513551346</v>
      </c>
      <c r="M111" s="113">
        <f>'PG&amp;E Program Totals'!M111*$C$2</f>
        <v>0.00048388986207541966</v>
      </c>
      <c r="N111" s="113">
        <f>'PG&amp;E Program Totals'!N111*$C$2</f>
        <v>0</v>
      </c>
      <c r="O111" s="113">
        <f>'PG&amp;E Program Totals'!O111*$C$2</f>
        <v>0</v>
      </c>
      <c r="P111" s="143"/>
      <c r="Q111" s="144"/>
      <c r="R111" s="144"/>
      <c r="S111" s="144"/>
      <c r="T111" s="144"/>
      <c r="U111" s="144"/>
      <c r="V111" s="144"/>
      <c r="W111" s="144"/>
      <c r="X111" s="144"/>
      <c r="Y111" s="144"/>
      <c r="Z111" s="144"/>
      <c r="AA111" s="144"/>
      <c r="AB111" s="144"/>
      <c r="AC111" s="144"/>
      <c r="AD111" s="144"/>
      <c r="AE111" s="144"/>
      <c r="AF111" s="144"/>
    </row>
    <row r="112" spans="1:32" ht="26.25">
      <c r="A112" s="212"/>
      <c r="B112" s="214"/>
      <c r="C112" s="157" t="s">
        <v>48</v>
      </c>
      <c r="D112" s="113">
        <f>'PG&amp;E Program Totals'!D112*$C$2</f>
        <v>0</v>
      </c>
      <c r="E112" s="113">
        <f>'PG&amp;E Program Totals'!E112*$C$2</f>
        <v>0</v>
      </c>
      <c r="F112" s="113">
        <f>'PG&amp;E Program Totals'!F112*$C$2</f>
        <v>0</v>
      </c>
      <c r="G112" s="113">
        <f>'PG&amp;E Program Totals'!G112*$C$2</f>
        <v>0</v>
      </c>
      <c r="H112" s="113">
        <f>'PG&amp;E Program Totals'!H112*$C$2</f>
        <v>0.0002633653992381787</v>
      </c>
      <c r="I112" s="113">
        <f>'PG&amp;E Program Totals'!I112*$C$2</f>
        <v>0.000371456708210351</v>
      </c>
      <c r="J112" s="113">
        <f>'PG&amp;E Program Totals'!J112*$C$2</f>
        <v>0.0006828402077084671</v>
      </c>
      <c r="K112" s="113">
        <f>'PG&amp;E Program Totals'!K112*$C$2</f>
        <v>0.0005428060456551814</v>
      </c>
      <c r="L112" s="113">
        <f>'PG&amp;E Program Totals'!L112*$C$2</f>
        <v>0.0005072187685670642</v>
      </c>
      <c r="M112" s="113">
        <f>'PG&amp;E Program Totals'!M112*$C$2</f>
        <v>0.0003706012316069009</v>
      </c>
      <c r="N112" s="113">
        <f>'PG&amp;E Program Totals'!N112*$C$2</f>
        <v>0</v>
      </c>
      <c r="O112" s="113">
        <f>'PG&amp;E Program Totals'!O112*$C$2</f>
        <v>0</v>
      </c>
      <c r="P112" s="143"/>
      <c r="Q112" s="144"/>
      <c r="R112" s="144"/>
      <c r="S112" s="144"/>
      <c r="T112" s="144"/>
      <c r="U112" s="144"/>
      <c r="V112" s="144"/>
      <c r="W112" s="144"/>
      <c r="X112" s="144"/>
      <c r="Y112" s="144"/>
      <c r="Z112" s="144"/>
      <c r="AA112" s="144"/>
      <c r="AB112" s="144"/>
      <c r="AC112" s="144"/>
      <c r="AD112" s="144"/>
      <c r="AE112" s="144"/>
      <c r="AF112" s="144"/>
    </row>
    <row r="113" spans="1:32" ht="15">
      <c r="A113" s="212"/>
      <c r="B113" s="214"/>
      <c r="C113" s="157" t="s">
        <v>49</v>
      </c>
      <c r="D113" s="113">
        <f>'PG&amp;E Program Totals'!D113*$C$2</f>
        <v>0</v>
      </c>
      <c r="E113" s="113">
        <f>'PG&amp;E Program Totals'!E113*$C$2</f>
        <v>0</v>
      </c>
      <c r="F113" s="113">
        <f>'PG&amp;E Program Totals'!F113*$C$2</f>
        <v>0</v>
      </c>
      <c r="G113" s="113">
        <f>'PG&amp;E Program Totals'!G113*$C$2</f>
        <v>0</v>
      </c>
      <c r="H113" s="113">
        <f>'PG&amp;E Program Totals'!H113*$C$2</f>
        <v>0.00019976193614004958</v>
      </c>
      <c r="I113" s="113">
        <f>'PG&amp;E Program Totals'!I113*$C$2</f>
        <v>0.0002672882959833996</v>
      </c>
      <c r="J113" s="113">
        <f>'PG&amp;E Program Totals'!J113*$C$2</f>
        <v>0.00043700185993307273</v>
      </c>
      <c r="K113" s="113">
        <f>'PG&amp;E Program Totals'!K113*$C$2</f>
        <v>0.00037529239905004783</v>
      </c>
      <c r="L113" s="113">
        <f>'PG&amp;E Program Totals'!L113*$C$2</f>
        <v>0.00040212122735600557</v>
      </c>
      <c r="M113" s="113">
        <f>'PG&amp;E Program Totals'!M113*$C$2</f>
        <v>0.0003288931379319202</v>
      </c>
      <c r="N113" s="113">
        <f>'PG&amp;E Program Totals'!N113*$C$2</f>
        <v>0</v>
      </c>
      <c r="O113" s="113">
        <f>'PG&amp;E Program Totals'!O113*$C$2</f>
        <v>0</v>
      </c>
      <c r="P113" s="143"/>
      <c r="Q113" s="144"/>
      <c r="R113" s="144"/>
      <c r="S113" s="144"/>
      <c r="T113" s="144"/>
      <c r="U113" s="144"/>
      <c r="V113" s="144"/>
      <c r="W113" s="144"/>
      <c r="X113" s="144"/>
      <c r="Y113" s="144"/>
      <c r="Z113" s="144"/>
      <c r="AA113" s="144"/>
      <c r="AB113" s="144"/>
      <c r="AC113" s="144"/>
      <c r="AD113" s="144"/>
      <c r="AE113" s="144"/>
      <c r="AF113" s="144"/>
    </row>
    <row r="114" spans="1:32" ht="15">
      <c r="A114" s="212"/>
      <c r="B114" s="214"/>
      <c r="C114" s="157" t="s">
        <v>50</v>
      </c>
      <c r="D114" s="113">
        <f>'PG&amp;E Program Totals'!D114*$C$2</f>
        <v>0</v>
      </c>
      <c r="E114" s="113">
        <f>'PG&amp;E Program Totals'!E114*$C$2</f>
        <v>0</v>
      </c>
      <c r="F114" s="113">
        <f>'PG&amp;E Program Totals'!F114*$C$2</f>
        <v>0</v>
      </c>
      <c r="G114" s="113">
        <f>'PG&amp;E Program Totals'!G114*$C$2</f>
        <v>0</v>
      </c>
      <c r="H114" s="113">
        <f>'PG&amp;E Program Totals'!H114*$C$2</f>
        <v>0.12233872230863052</v>
      </c>
      <c r="I114" s="113">
        <f>'PG&amp;E Program Totals'!I114*$C$2</f>
        <v>0.1240970035720817</v>
      </c>
      <c r="J114" s="113">
        <f>'PG&amp;E Program Totals'!J114*$C$2</f>
        <v>0.12537386823394564</v>
      </c>
      <c r="K114" s="113">
        <f>'PG&amp;E Program Totals'!K114*$C$2</f>
        <v>0.12402259024665699</v>
      </c>
      <c r="L114" s="113">
        <f>'PG&amp;E Program Totals'!L114*$C$2</f>
        <v>0.12478015788835155</v>
      </c>
      <c r="M114" s="113">
        <f>'PG&amp;E Program Totals'!M114*$C$2</f>
        <v>0.12011798802255927</v>
      </c>
      <c r="N114" s="113">
        <f>'PG&amp;E Program Totals'!N114*$C$2</f>
        <v>0</v>
      </c>
      <c r="O114" s="113">
        <f>'PG&amp;E Program Totals'!O114*$C$2</f>
        <v>0</v>
      </c>
      <c r="P114" s="143"/>
      <c r="Q114" s="144"/>
      <c r="R114" s="144"/>
      <c r="S114" s="144"/>
      <c r="T114" s="144"/>
      <c r="U114" s="144"/>
      <c r="V114" s="144"/>
      <c r="W114" s="144"/>
      <c r="X114" s="144"/>
      <c r="Y114" s="144"/>
      <c r="Z114" s="144"/>
      <c r="AA114" s="144"/>
      <c r="AB114" s="144"/>
      <c r="AC114" s="144"/>
      <c r="AD114" s="144"/>
      <c r="AE114" s="144"/>
      <c r="AF114" s="144"/>
    </row>
    <row r="115" spans="1:32" ht="15">
      <c r="A115" s="212"/>
      <c r="B115" s="214"/>
      <c r="C115" s="158" t="s">
        <v>11</v>
      </c>
      <c r="D115" s="113">
        <f>'PG&amp;E Program Totals'!D115*$C$2</f>
        <v>0</v>
      </c>
      <c r="E115" s="113">
        <f>'PG&amp;E Program Totals'!E115*$C$2</f>
        <v>0</v>
      </c>
      <c r="F115" s="113">
        <f>'PG&amp;E Program Totals'!F115*$C$2</f>
        <v>0</v>
      </c>
      <c r="G115" s="113">
        <f>'PG&amp;E Program Totals'!G115*$C$2</f>
        <v>0</v>
      </c>
      <c r="H115" s="113">
        <f>'PG&amp;E Program Totals'!H115*$C$2</f>
        <v>0.034005364659525965</v>
      </c>
      <c r="I115" s="113">
        <f>'PG&amp;E Program Totals'!I115*$C$2</f>
        <v>0.0946720806678064</v>
      </c>
      <c r="J115" s="113">
        <f>'PG&amp;E Program Totals'!J115*$C$2</f>
        <v>0.3217090840222985</v>
      </c>
      <c r="K115" s="113">
        <f>'PG&amp;E Program Totals'!K115*$C$2</f>
        <v>0.18919889890990182</v>
      </c>
      <c r="L115" s="113">
        <f>'PG&amp;E Program Totals'!L115*$C$2</f>
        <v>0.145466988114922</v>
      </c>
      <c r="M115" s="113">
        <f>'PG&amp;E Program Totals'!M115*$C$2</f>
        <v>0.03719475426818327</v>
      </c>
      <c r="N115" s="113">
        <f>'PG&amp;E Program Totals'!N115*$C$2</f>
        <v>0</v>
      </c>
      <c r="O115" s="113">
        <f>'PG&amp;E Program Totals'!O115*$C$2</f>
        <v>0</v>
      </c>
      <c r="P115" s="143"/>
      <c r="Q115" s="144"/>
      <c r="R115" s="144"/>
      <c r="S115" s="144"/>
      <c r="T115" s="144"/>
      <c r="U115" s="144"/>
      <c r="V115" s="144"/>
      <c r="W115" s="144"/>
      <c r="X115" s="144"/>
      <c r="Y115" s="144"/>
      <c r="Z115" s="144"/>
      <c r="AA115" s="144"/>
      <c r="AB115" s="144"/>
      <c r="AC115" s="144"/>
      <c r="AD115" s="144"/>
      <c r="AE115" s="144"/>
      <c r="AF115" s="144"/>
    </row>
    <row r="116" spans="1:32" ht="27" thickBot="1">
      <c r="A116" s="213"/>
      <c r="B116" s="215"/>
      <c r="C116" s="157" t="s">
        <v>12</v>
      </c>
      <c r="D116" s="124">
        <f aca="true" t="shared" si="11" ref="D116:O116">SUM(D108:D115)</f>
        <v>0</v>
      </c>
      <c r="E116" s="124">
        <f t="shared" si="11"/>
        <v>0</v>
      </c>
      <c r="F116" s="124">
        <f t="shared" si="11"/>
        <v>0</v>
      </c>
      <c r="G116" s="124">
        <f t="shared" si="11"/>
        <v>0</v>
      </c>
      <c r="H116" s="124">
        <f t="shared" si="11"/>
        <v>0.6188593021352884</v>
      </c>
      <c r="I116" s="124">
        <f t="shared" si="11"/>
        <v>0.757655090082955</v>
      </c>
      <c r="J116" s="124">
        <f t="shared" si="11"/>
        <v>0.9871433416243829</v>
      </c>
      <c r="K116" s="124">
        <f t="shared" si="11"/>
        <v>0.8553989152573723</v>
      </c>
      <c r="L116" s="124">
        <f t="shared" si="11"/>
        <v>0.787688782681382</v>
      </c>
      <c r="M116" s="124">
        <f t="shared" si="11"/>
        <v>0.6776036153241854</v>
      </c>
      <c r="N116" s="124">
        <f t="shared" si="11"/>
        <v>0</v>
      </c>
      <c r="O116" s="124">
        <f t="shared" si="11"/>
        <v>0</v>
      </c>
      <c r="P116" s="143"/>
      <c r="Q116" s="144"/>
      <c r="R116" s="144"/>
      <c r="S116" s="144"/>
      <c r="T116" s="144"/>
      <c r="U116" s="144"/>
      <c r="V116" s="144"/>
      <c r="W116" s="144"/>
      <c r="X116" s="144"/>
      <c r="Y116" s="144"/>
      <c r="Z116" s="144"/>
      <c r="AA116" s="144"/>
      <c r="AB116" s="144"/>
      <c r="AC116" s="144"/>
      <c r="AD116" s="144"/>
      <c r="AE116" s="144"/>
      <c r="AF116" s="144"/>
    </row>
    <row r="117" spans="1:32" ht="27" thickTop="1">
      <c r="A117" s="208" t="s">
        <v>62</v>
      </c>
      <c r="B117" s="208" t="s">
        <v>43</v>
      </c>
      <c r="C117" s="155" t="s">
        <v>44</v>
      </c>
      <c r="D117" s="105">
        <f>'PG&amp;E Program Totals'!D117*$C$2</f>
        <v>0</v>
      </c>
      <c r="E117" s="105">
        <f>'PG&amp;E Program Totals'!E117*$C$2</f>
        <v>0</v>
      </c>
      <c r="F117" s="105">
        <f>'PG&amp;E Program Totals'!F117*$C$2</f>
        <v>0</v>
      </c>
      <c r="G117" s="105">
        <f>'PG&amp;E Program Totals'!G117*$C$2</f>
        <v>0</v>
      </c>
      <c r="H117" s="105">
        <f>'PG&amp;E Program Totals'!H117*$C$2</f>
        <v>2.3986014381945595</v>
      </c>
      <c r="I117" s="105">
        <f>'PG&amp;E Program Totals'!I117*$C$2</f>
        <v>2.5828139353171617</v>
      </c>
      <c r="J117" s="105">
        <f>'PG&amp;E Program Totals'!J117*$C$2</f>
        <v>2.5789733324397077</v>
      </c>
      <c r="K117" s="105">
        <f>'PG&amp;E Program Totals'!K117*$C$2</f>
        <v>2.6461935897461824</v>
      </c>
      <c r="L117" s="105">
        <f>'PG&amp;E Program Totals'!L117*$C$2</f>
        <v>2.553472185800917</v>
      </c>
      <c r="M117" s="105">
        <f>'PG&amp;E Program Totals'!M117*$C$2</f>
        <v>2.4788480345203863</v>
      </c>
      <c r="N117" s="105">
        <f>'PG&amp;E Program Totals'!N117*$C$2</f>
        <v>0</v>
      </c>
      <c r="O117" s="105">
        <f>'PG&amp;E Program Totals'!O117*$C$2</f>
        <v>0</v>
      </c>
      <c r="P117" s="143"/>
      <c r="Q117" s="145"/>
      <c r="R117" s="145"/>
      <c r="S117" s="145"/>
      <c r="T117" s="145"/>
      <c r="U117" s="145"/>
      <c r="V117" s="145"/>
      <c r="W117" s="144"/>
      <c r="X117" s="144"/>
      <c r="Y117" s="144"/>
      <c r="Z117" s="144"/>
      <c r="AA117" s="144"/>
      <c r="AB117" s="144"/>
      <c r="AC117" s="144"/>
      <c r="AD117" s="144"/>
      <c r="AE117" s="144"/>
      <c r="AF117" s="144"/>
    </row>
    <row r="118" spans="1:32" ht="26.25">
      <c r="A118" s="209"/>
      <c r="B118" s="216"/>
      <c r="C118" s="155" t="s">
        <v>45</v>
      </c>
      <c r="D118" s="105">
        <f>'PG&amp;E Program Totals'!D118*$C$2</f>
        <v>0</v>
      </c>
      <c r="E118" s="105">
        <f>'PG&amp;E Program Totals'!E118*$C$2</f>
        <v>0</v>
      </c>
      <c r="F118" s="105">
        <f>'PG&amp;E Program Totals'!F118*$C$2</f>
        <v>0</v>
      </c>
      <c r="G118" s="105">
        <f>'PG&amp;E Program Totals'!G118*$C$2</f>
        <v>0</v>
      </c>
      <c r="H118" s="105">
        <f>'PG&amp;E Program Totals'!H118*$C$2</f>
        <v>0.2776135929473917</v>
      </c>
      <c r="I118" s="105">
        <f>'PG&amp;E Program Totals'!I118*$C$2</f>
        <v>0.34272584999905814</v>
      </c>
      <c r="J118" s="105">
        <f>'PG&amp;E Program Totals'!J118*$C$2</f>
        <v>0.408360730936026</v>
      </c>
      <c r="K118" s="105">
        <f>'PG&amp;E Program Totals'!K118*$C$2</f>
        <v>0.3861014484314232</v>
      </c>
      <c r="L118" s="105">
        <f>'PG&amp;E Program Totals'!L118*$C$2</f>
        <v>0.5080192664857481</v>
      </c>
      <c r="M118" s="105">
        <f>'PG&amp;E Program Totals'!M118*$C$2</f>
        <v>0.4496024375049762</v>
      </c>
      <c r="N118" s="105">
        <f>'PG&amp;E Program Totals'!N118*$C$2</f>
        <v>0</v>
      </c>
      <c r="O118" s="105">
        <f>'PG&amp;E Program Totals'!O118*$C$2</f>
        <v>0</v>
      </c>
      <c r="P118" s="143"/>
      <c r="Q118" s="147"/>
      <c r="R118" s="147"/>
      <c r="S118" s="147"/>
      <c r="T118" s="147"/>
      <c r="U118" s="147"/>
      <c r="V118" s="147"/>
      <c r="W118" s="144"/>
      <c r="X118" s="144"/>
      <c r="Y118" s="144"/>
      <c r="Z118" s="144"/>
      <c r="AA118" s="144"/>
      <c r="AB118" s="144"/>
      <c r="AC118" s="144"/>
      <c r="AD118" s="144"/>
      <c r="AE118" s="144"/>
      <c r="AF118" s="144"/>
    </row>
    <row r="119" spans="1:32" ht="15">
      <c r="A119" s="209"/>
      <c r="B119" s="216"/>
      <c r="C119" s="155" t="s">
        <v>46</v>
      </c>
      <c r="D119" s="105">
        <f>'PG&amp;E Program Totals'!D119*$C$2</f>
        <v>0</v>
      </c>
      <c r="E119" s="105">
        <f>'PG&amp;E Program Totals'!E119*$C$2</f>
        <v>0</v>
      </c>
      <c r="F119" s="105">
        <f>'PG&amp;E Program Totals'!F119*$C$2</f>
        <v>0</v>
      </c>
      <c r="G119" s="105">
        <f>'PG&amp;E Program Totals'!G119*$C$2</f>
        <v>0</v>
      </c>
      <c r="H119" s="105">
        <f>'PG&amp;E Program Totals'!H119*$C$2</f>
        <v>0.0013787565444763634</v>
      </c>
      <c r="I119" s="105">
        <f>'PG&amp;E Program Totals'!I119*$C$2</f>
        <v>0.0014562865912832478</v>
      </c>
      <c r="J119" s="105">
        <f>'PG&amp;E Program Totals'!J119*$C$2</f>
        <v>0.0014507220822743184</v>
      </c>
      <c r="K119" s="105">
        <f>'PG&amp;E Program Totals'!K119*$C$2</f>
        <v>0.0014770820612251992</v>
      </c>
      <c r="L119" s="105">
        <f>'PG&amp;E Program Totals'!L119*$C$2</f>
        <v>0.0014605928426482998</v>
      </c>
      <c r="M119" s="105">
        <f>'PG&amp;E Program Totals'!M119*$C$2</f>
        <v>0.0013942446033448671</v>
      </c>
      <c r="N119" s="105">
        <f>'PG&amp;E Program Totals'!N119*$C$2</f>
        <v>0</v>
      </c>
      <c r="O119" s="105">
        <f>'PG&amp;E Program Totals'!O119*$C$2</f>
        <v>0</v>
      </c>
      <c r="P119" s="143"/>
      <c r="Q119" s="144"/>
      <c r="R119" s="144"/>
      <c r="S119" s="144"/>
      <c r="T119" s="144"/>
      <c r="U119" s="144"/>
      <c r="V119" s="144"/>
      <c r="W119" s="144"/>
      <c r="X119" s="144"/>
      <c r="Y119" s="144"/>
      <c r="Z119" s="144"/>
      <c r="AA119" s="144"/>
      <c r="AB119" s="144"/>
      <c r="AC119" s="144"/>
      <c r="AD119" s="144"/>
      <c r="AE119" s="144"/>
      <c r="AF119" s="144"/>
    </row>
    <row r="120" spans="1:32" ht="15">
      <c r="A120" s="209"/>
      <c r="B120" s="216"/>
      <c r="C120" s="155" t="s">
        <v>47</v>
      </c>
      <c r="D120" s="105">
        <f>'PG&amp;E Program Totals'!D120*$C$2</f>
        <v>0</v>
      </c>
      <c r="E120" s="105">
        <f>'PG&amp;E Program Totals'!E120*$C$2</f>
        <v>0</v>
      </c>
      <c r="F120" s="105">
        <f>'PG&amp;E Program Totals'!F120*$C$2</f>
        <v>0</v>
      </c>
      <c r="G120" s="105">
        <f>'PG&amp;E Program Totals'!G120*$C$2</f>
        <v>0</v>
      </c>
      <c r="H120" s="105">
        <f>'PG&amp;E Program Totals'!H120*$C$2</f>
        <v>0.07570428235323927</v>
      </c>
      <c r="I120" s="105">
        <f>'PG&amp;E Program Totals'!I120*$C$2</f>
        <v>0.09042396518608575</v>
      </c>
      <c r="J120" s="105">
        <f>'PG&amp;E Program Totals'!J120*$C$2</f>
        <v>0.10527213322591511</v>
      </c>
      <c r="K120" s="105">
        <f>'PG&amp;E Program Totals'!K120*$C$2</f>
        <v>0.10296881084052636</v>
      </c>
      <c r="L120" s="105">
        <f>'PG&amp;E Program Totals'!L120*$C$2</f>
        <v>0.13318073169680503</v>
      </c>
      <c r="M120" s="105">
        <f>'PG&amp;E Program Totals'!M120*$C$2</f>
        <v>0.11496394203272901</v>
      </c>
      <c r="N120" s="105">
        <f>'PG&amp;E Program Totals'!N120*$C$2</f>
        <v>0</v>
      </c>
      <c r="O120" s="105">
        <f>'PG&amp;E Program Totals'!O120*$C$2</f>
        <v>0</v>
      </c>
      <c r="P120" s="143"/>
      <c r="Q120" s="144"/>
      <c r="R120" s="144"/>
      <c r="S120" s="144"/>
      <c r="T120" s="144"/>
      <c r="U120" s="144"/>
      <c r="V120" s="144"/>
      <c r="W120" s="144"/>
      <c r="X120" s="144"/>
      <c r="Y120" s="144"/>
      <c r="Z120" s="144"/>
      <c r="AA120" s="144"/>
      <c r="AB120" s="144"/>
      <c r="AC120" s="144"/>
      <c r="AD120" s="144"/>
      <c r="AE120" s="144"/>
      <c r="AF120" s="144"/>
    </row>
    <row r="121" spans="1:32" ht="26.25">
      <c r="A121" s="209"/>
      <c r="B121" s="216"/>
      <c r="C121" s="155" t="s">
        <v>48</v>
      </c>
      <c r="D121" s="105">
        <f>'PG&amp;E Program Totals'!D121*$C$2</f>
        <v>0</v>
      </c>
      <c r="E121" s="105">
        <f>'PG&amp;E Program Totals'!E121*$C$2</f>
        <v>0</v>
      </c>
      <c r="F121" s="105">
        <f>'PG&amp;E Program Totals'!F121*$C$2</f>
        <v>0</v>
      </c>
      <c r="G121" s="105">
        <f>'PG&amp;E Program Totals'!G121*$C$2</f>
        <v>0</v>
      </c>
      <c r="H121" s="105">
        <f>'PG&amp;E Program Totals'!H121*$C$2</f>
        <v>0.022842409371457456</v>
      </c>
      <c r="I121" s="105">
        <f>'PG&amp;E Program Totals'!I121*$C$2</f>
        <v>0.025560815425561018</v>
      </c>
      <c r="J121" s="105">
        <f>'PG&amp;E Program Totals'!J121*$C$2</f>
        <v>0.027619040726966224</v>
      </c>
      <c r="K121" s="105">
        <f>'PG&amp;E Program Totals'!K121*$C$2</f>
        <v>0.03034974559461017</v>
      </c>
      <c r="L121" s="105">
        <f>'PG&amp;E Program Totals'!L121*$C$2</f>
        <v>0.03292534185534611</v>
      </c>
      <c r="M121" s="105">
        <f>'PG&amp;E Program Totals'!M121*$C$2</f>
        <v>0.03243929985722039</v>
      </c>
      <c r="N121" s="105">
        <f>'PG&amp;E Program Totals'!N121*$C$2</f>
        <v>0</v>
      </c>
      <c r="O121" s="105">
        <f>'PG&amp;E Program Totals'!O121*$C$2</f>
        <v>0</v>
      </c>
      <c r="P121" s="143"/>
      <c r="Q121" s="144"/>
      <c r="R121" s="144"/>
      <c r="S121" s="144"/>
      <c r="T121" s="144"/>
      <c r="U121" s="144"/>
      <c r="V121" s="144"/>
      <c r="W121" s="144"/>
      <c r="X121" s="144"/>
      <c r="Y121" s="144"/>
      <c r="Z121" s="144"/>
      <c r="AA121" s="144"/>
      <c r="AB121" s="144"/>
      <c r="AC121" s="144"/>
      <c r="AD121" s="144"/>
      <c r="AE121" s="144"/>
      <c r="AF121" s="144"/>
    </row>
    <row r="122" spans="1:32" ht="15">
      <c r="A122" s="209"/>
      <c r="B122" s="216"/>
      <c r="C122" s="155" t="s">
        <v>49</v>
      </c>
      <c r="D122" s="105">
        <f>'PG&amp;E Program Totals'!D122*$C$2</f>
        <v>0</v>
      </c>
      <c r="E122" s="105">
        <f>'PG&amp;E Program Totals'!E122*$C$2</f>
        <v>0</v>
      </c>
      <c r="F122" s="105">
        <f>'PG&amp;E Program Totals'!F122*$C$2</f>
        <v>0</v>
      </c>
      <c r="G122" s="105">
        <f>'PG&amp;E Program Totals'!G122*$C$2</f>
        <v>0</v>
      </c>
      <c r="H122" s="105">
        <f>'PG&amp;E Program Totals'!H122*$C$2</f>
        <v>0.037326361116904135</v>
      </c>
      <c r="I122" s="105">
        <f>'PG&amp;E Program Totals'!I122*$C$2</f>
        <v>0.048734429320050565</v>
      </c>
      <c r="J122" s="105">
        <f>'PG&amp;E Program Totals'!J122*$C$2</f>
        <v>0.06025902083491154</v>
      </c>
      <c r="K122" s="105">
        <f>'PG&amp;E Program Totals'!K122*$C$2</f>
        <v>0.06323657750208937</v>
      </c>
      <c r="L122" s="105">
        <f>'PG&amp;E Program Totals'!L122*$C$2</f>
        <v>0.08496237103435282</v>
      </c>
      <c r="M122" s="105">
        <f>'PG&amp;E Program Totals'!M122*$C$2</f>
        <v>0.07756281718618623</v>
      </c>
      <c r="N122" s="105">
        <f>'PG&amp;E Program Totals'!N122*$C$2</f>
        <v>0</v>
      </c>
      <c r="O122" s="105">
        <f>'PG&amp;E Program Totals'!O122*$C$2</f>
        <v>0</v>
      </c>
      <c r="P122" s="143"/>
      <c r="Q122" s="144"/>
      <c r="R122" s="144"/>
      <c r="S122" s="144"/>
      <c r="T122" s="144"/>
      <c r="U122" s="144"/>
      <c r="V122" s="144"/>
      <c r="W122" s="144"/>
      <c r="X122" s="144"/>
      <c r="Y122" s="144"/>
      <c r="Z122" s="144"/>
      <c r="AA122" s="144"/>
      <c r="AB122" s="144"/>
      <c r="AC122" s="144"/>
      <c r="AD122" s="144"/>
      <c r="AE122" s="144"/>
      <c r="AF122" s="144"/>
    </row>
    <row r="123" spans="1:32" ht="15">
      <c r="A123" s="209"/>
      <c r="B123" s="216"/>
      <c r="C123" s="155" t="s">
        <v>50</v>
      </c>
      <c r="D123" s="105">
        <f>'PG&amp;E Program Totals'!D123*$C$2</f>
        <v>0</v>
      </c>
      <c r="E123" s="105">
        <f>'PG&amp;E Program Totals'!E123*$C$2</f>
        <v>0</v>
      </c>
      <c r="F123" s="105">
        <f>'PG&amp;E Program Totals'!F123*$C$2</f>
        <v>0</v>
      </c>
      <c r="G123" s="105">
        <f>'PG&amp;E Program Totals'!G123*$C$2</f>
        <v>0</v>
      </c>
      <c r="H123" s="105">
        <f>'PG&amp;E Program Totals'!H123*$C$2</f>
        <v>0.9960909290160429</v>
      </c>
      <c r="I123" s="105">
        <f>'PG&amp;E Program Totals'!I123*$C$2</f>
        <v>0.8823790235245905</v>
      </c>
      <c r="J123" s="105">
        <f>'PG&amp;E Program Totals'!J123*$C$2</f>
        <v>0.9548519621825459</v>
      </c>
      <c r="K123" s="105">
        <f>'PG&amp;E Program Totals'!K123*$C$2</f>
        <v>1.0055335817147448</v>
      </c>
      <c r="L123" s="105">
        <f>'PG&amp;E Program Totals'!L123*$C$2</f>
        <v>1.1278498890069077</v>
      </c>
      <c r="M123" s="105">
        <f>'PG&amp;E Program Totals'!M123*$C$2</f>
        <v>1.0015196288838795</v>
      </c>
      <c r="N123" s="105">
        <f>'PG&amp;E Program Totals'!N123*$C$2</f>
        <v>0</v>
      </c>
      <c r="O123" s="105">
        <f>'PG&amp;E Program Totals'!O123*$C$2</f>
        <v>0</v>
      </c>
      <c r="P123" s="143"/>
      <c r="Q123" s="144"/>
      <c r="R123" s="144"/>
      <c r="S123" s="144"/>
      <c r="T123" s="144"/>
      <c r="U123" s="144"/>
      <c r="V123" s="144"/>
      <c r="W123" s="144"/>
      <c r="X123" s="144"/>
      <c r="Y123" s="144"/>
      <c r="Z123" s="144"/>
      <c r="AA123" s="144"/>
      <c r="AB123" s="144"/>
      <c r="AC123" s="144"/>
      <c r="AD123" s="144"/>
      <c r="AE123" s="144"/>
      <c r="AF123" s="144"/>
    </row>
    <row r="124" spans="1:32" ht="15">
      <c r="A124" s="209"/>
      <c r="B124" s="216"/>
      <c r="C124" s="156" t="s">
        <v>11</v>
      </c>
      <c r="D124" s="105">
        <f>'PG&amp;E Program Totals'!D124*$C$2</f>
        <v>0</v>
      </c>
      <c r="E124" s="105">
        <f>'PG&amp;E Program Totals'!E124*$C$2</f>
        <v>0</v>
      </c>
      <c r="F124" s="105">
        <f>'PG&amp;E Program Totals'!F124*$C$2</f>
        <v>0</v>
      </c>
      <c r="G124" s="105">
        <f>'PG&amp;E Program Totals'!G124*$C$2</f>
        <v>0</v>
      </c>
      <c r="H124" s="105">
        <f>'PG&amp;E Program Totals'!H124*$C$2</f>
        <v>0.433072604031305</v>
      </c>
      <c r="I124" s="105">
        <f>'PG&amp;E Program Totals'!I124*$C$2</f>
        <v>0.41544760097296823</v>
      </c>
      <c r="J124" s="105">
        <f>'PG&amp;E Program Totals'!J124*$C$2</f>
        <v>0.4509859038373555</v>
      </c>
      <c r="K124" s="105">
        <f>'PG&amp;E Program Totals'!K124*$C$2</f>
        <v>0.47303746143537506</v>
      </c>
      <c r="L124" s="105">
        <f>'PG&amp;E Program Totals'!L124*$C$2</f>
        <v>0.552910443672433</v>
      </c>
      <c r="M124" s="105">
        <f>'PG&amp;E Program Totals'!M124*$C$2</f>
        <v>0.4897857307524419</v>
      </c>
      <c r="N124" s="105">
        <f>'PG&amp;E Program Totals'!N124*$C$2</f>
        <v>0</v>
      </c>
      <c r="O124" s="105">
        <f>'PG&amp;E Program Totals'!O124*$C$2</f>
        <v>0</v>
      </c>
      <c r="P124" s="143"/>
      <c r="Q124" s="144"/>
      <c r="R124" s="144"/>
      <c r="S124" s="144"/>
      <c r="T124" s="144"/>
      <c r="U124" s="144"/>
      <c r="V124" s="144"/>
      <c r="W124" s="144"/>
      <c r="X124" s="144"/>
      <c r="Y124" s="144"/>
      <c r="Z124" s="144"/>
      <c r="AA124" s="144"/>
      <c r="AB124" s="144"/>
      <c r="AC124" s="144"/>
      <c r="AD124" s="144"/>
      <c r="AE124" s="144"/>
      <c r="AF124" s="144"/>
    </row>
    <row r="125" spans="1:32" ht="27" thickBot="1">
      <c r="A125" s="210"/>
      <c r="B125" s="217"/>
      <c r="C125" s="155" t="s">
        <v>12</v>
      </c>
      <c r="D125" s="110">
        <f aca="true" t="shared" si="12" ref="D125:O125">SUM(D117:D124)</f>
        <v>0</v>
      </c>
      <c r="E125" s="110">
        <f t="shared" si="12"/>
        <v>0</v>
      </c>
      <c r="F125" s="110">
        <f t="shared" si="12"/>
        <v>0</v>
      </c>
      <c r="G125" s="110">
        <f t="shared" si="12"/>
        <v>0</v>
      </c>
      <c r="H125" s="110">
        <f t="shared" si="12"/>
        <v>4.242630373575376</v>
      </c>
      <c r="I125" s="110">
        <f t="shared" si="12"/>
        <v>4.389541906336759</v>
      </c>
      <c r="J125" s="110">
        <f t="shared" si="12"/>
        <v>4.587772846265702</v>
      </c>
      <c r="K125" s="110">
        <f t="shared" si="12"/>
        <v>4.708898297326177</v>
      </c>
      <c r="L125" s="110">
        <f t="shared" si="12"/>
        <v>4.994780822395158</v>
      </c>
      <c r="M125" s="110">
        <f t="shared" si="12"/>
        <v>4.646116135341165</v>
      </c>
      <c r="N125" s="110">
        <f t="shared" si="12"/>
        <v>0</v>
      </c>
      <c r="O125" s="110">
        <f t="shared" si="12"/>
        <v>0</v>
      </c>
      <c r="P125" s="143"/>
      <c r="Q125" s="144"/>
      <c r="R125" s="144"/>
      <c r="S125" s="144"/>
      <c r="T125" s="144"/>
      <c r="U125" s="144"/>
      <c r="V125" s="144"/>
      <c r="W125" s="144"/>
      <c r="X125" s="144"/>
      <c r="Y125" s="144"/>
      <c r="Z125" s="144"/>
      <c r="AA125" s="144"/>
      <c r="AB125" s="144"/>
      <c r="AC125" s="144"/>
      <c r="AD125" s="144"/>
      <c r="AE125" s="144"/>
      <c r="AF125" s="144"/>
    </row>
    <row r="126" spans="1:32" ht="27" thickTop="1">
      <c r="A126" s="211" t="s">
        <v>63</v>
      </c>
      <c r="B126" s="211" t="s">
        <v>43</v>
      </c>
      <c r="C126" s="157" t="s">
        <v>44</v>
      </c>
      <c r="D126" s="113">
        <f>'PG&amp;E Program Totals'!D126*$C$2</f>
        <v>0</v>
      </c>
      <c r="E126" s="113">
        <f>'PG&amp;E Program Totals'!E126*$C$2</f>
        <v>0</v>
      </c>
      <c r="F126" s="113">
        <f>'PG&amp;E Program Totals'!F126*$C$2</f>
        <v>0</v>
      </c>
      <c r="G126" s="113">
        <f>'PG&amp;E Program Totals'!G126*$C$2</f>
        <v>0</v>
      </c>
      <c r="H126" s="113">
        <f>'PG&amp;E Program Totals'!H126*$C$2</f>
        <v>1.1328835320925343</v>
      </c>
      <c r="I126" s="113">
        <f>'PG&amp;E Program Totals'!I126*$C$2</f>
        <v>1.3393737104233048</v>
      </c>
      <c r="J126" s="113">
        <f>'PG&amp;E Program Totals'!J126*$C$2</f>
        <v>1.3719860340747894</v>
      </c>
      <c r="K126" s="113">
        <f>'PG&amp;E Program Totals'!K126*$C$2</f>
        <v>1.383167183908357</v>
      </c>
      <c r="L126" s="113">
        <f>'PG&amp;E Program Totals'!L126*$C$2</f>
        <v>1.3328236511751375</v>
      </c>
      <c r="M126" s="113">
        <f>'PG&amp;E Program Totals'!M126*$C$2</f>
        <v>1.3383404184214147</v>
      </c>
      <c r="N126" s="113">
        <f>'PG&amp;E Program Totals'!N126*$C$2</f>
        <v>0</v>
      </c>
      <c r="O126" s="113">
        <f>'PG&amp;E Program Totals'!O126*$C$2</f>
        <v>0</v>
      </c>
      <c r="P126" s="143"/>
      <c r="Q126" s="145"/>
      <c r="R126" s="145"/>
      <c r="S126" s="145"/>
      <c r="T126" s="145"/>
      <c r="U126" s="145"/>
      <c r="V126" s="145"/>
      <c r="W126" s="144"/>
      <c r="X126" s="144"/>
      <c r="Y126" s="144"/>
      <c r="Z126" s="144"/>
      <c r="AA126" s="144"/>
      <c r="AB126" s="144"/>
      <c r="AC126" s="144"/>
      <c r="AD126" s="144"/>
      <c r="AE126" s="144"/>
      <c r="AF126" s="144"/>
    </row>
    <row r="127" spans="1:32" ht="26.25">
      <c r="A127" s="212"/>
      <c r="B127" s="214"/>
      <c r="C127" s="157" t="s">
        <v>45</v>
      </c>
      <c r="D127" s="113">
        <f>'PG&amp;E Program Totals'!D127*$C$2</f>
        <v>0</v>
      </c>
      <c r="E127" s="113">
        <f>'PG&amp;E Program Totals'!E127*$C$2</f>
        <v>0</v>
      </c>
      <c r="F127" s="113">
        <f>'PG&amp;E Program Totals'!F127*$C$2</f>
        <v>0</v>
      </c>
      <c r="G127" s="113">
        <f>'PG&amp;E Program Totals'!G127*$C$2</f>
        <v>0</v>
      </c>
      <c r="H127" s="113">
        <f>'PG&amp;E Program Totals'!H127*$C$2</f>
        <v>2.4934837632441265</v>
      </c>
      <c r="I127" s="113">
        <f>'PG&amp;E Program Totals'!I127*$C$2</f>
        <v>2.7287819593621134</v>
      </c>
      <c r="J127" s="113">
        <f>'PG&amp;E Program Totals'!J127*$C$2</f>
        <v>3.382238122350563</v>
      </c>
      <c r="K127" s="113">
        <f>'PG&amp;E Program Totals'!K127*$C$2</f>
        <v>3.8451074401609686</v>
      </c>
      <c r="L127" s="113">
        <f>'PG&amp;E Program Totals'!L127*$C$2</f>
        <v>4.16175469883804</v>
      </c>
      <c r="M127" s="113">
        <f>'PG&amp;E Program Totals'!M127*$C$2</f>
        <v>3.608241996254272</v>
      </c>
      <c r="N127" s="113">
        <f>'PG&amp;E Program Totals'!N127*$C$2</f>
        <v>0</v>
      </c>
      <c r="O127" s="113">
        <f>'PG&amp;E Program Totals'!O127*$C$2</f>
        <v>0</v>
      </c>
      <c r="P127" s="143"/>
      <c r="Q127" s="147"/>
      <c r="R127" s="147"/>
      <c r="S127" s="147"/>
      <c r="T127" s="147"/>
      <c r="U127" s="147"/>
      <c r="V127" s="147"/>
      <c r="W127" s="144"/>
      <c r="X127" s="144"/>
      <c r="Y127" s="144"/>
      <c r="Z127" s="144"/>
      <c r="AA127" s="144"/>
      <c r="AB127" s="144"/>
      <c r="AC127" s="144"/>
      <c r="AD127" s="144"/>
      <c r="AE127" s="144"/>
      <c r="AF127" s="144"/>
    </row>
    <row r="128" spans="1:32" ht="15">
      <c r="A128" s="212"/>
      <c r="B128" s="214"/>
      <c r="C128" s="157" t="s">
        <v>46</v>
      </c>
      <c r="D128" s="113">
        <f>'PG&amp;E Program Totals'!D128*$C$2</f>
        <v>0</v>
      </c>
      <c r="E128" s="113">
        <f>'PG&amp;E Program Totals'!E128*$C$2</f>
        <v>0</v>
      </c>
      <c r="F128" s="113">
        <f>'PG&amp;E Program Totals'!F128*$C$2</f>
        <v>0</v>
      </c>
      <c r="G128" s="113">
        <f>'PG&amp;E Program Totals'!G128*$C$2</f>
        <v>0</v>
      </c>
      <c r="H128" s="113">
        <f>'PG&amp;E Program Totals'!H128*$C$2</f>
        <v>0.01392252737149866</v>
      </c>
      <c r="I128" s="113">
        <f>'PG&amp;E Program Totals'!I128*$C$2</f>
        <v>0.015011022303590409</v>
      </c>
      <c r="J128" s="113">
        <f>'PG&amp;E Program Totals'!J128*$C$2</f>
        <v>0.014977049641258913</v>
      </c>
      <c r="K128" s="113">
        <f>'PG&amp;E Program Totals'!K128*$C$2</f>
        <v>0.014586854239988813</v>
      </c>
      <c r="L128" s="113">
        <f>'PG&amp;E Program Totals'!L128*$C$2</f>
        <v>0.014831135337661</v>
      </c>
      <c r="M128" s="113">
        <f>'PG&amp;E Program Totals'!M128*$C$2</f>
        <v>0.01450747928945824</v>
      </c>
      <c r="N128" s="113">
        <f>'PG&amp;E Program Totals'!N128*$C$2</f>
        <v>0</v>
      </c>
      <c r="O128" s="113">
        <f>'PG&amp;E Program Totals'!O128*$C$2</f>
        <v>0</v>
      </c>
      <c r="P128" s="143"/>
      <c r="Q128" s="144"/>
      <c r="R128" s="144"/>
      <c r="S128" s="144"/>
      <c r="T128" s="144"/>
      <c r="U128" s="144"/>
      <c r="V128" s="144"/>
      <c r="W128" s="144"/>
      <c r="X128" s="144"/>
      <c r="Y128" s="144"/>
      <c r="Z128" s="144"/>
      <c r="AA128" s="144"/>
      <c r="AB128" s="144"/>
      <c r="AC128" s="144"/>
      <c r="AD128" s="144"/>
      <c r="AE128" s="144"/>
      <c r="AF128" s="144"/>
    </row>
    <row r="129" spans="1:32" ht="15">
      <c r="A129" s="212"/>
      <c r="B129" s="214"/>
      <c r="C129" s="157" t="s">
        <v>47</v>
      </c>
      <c r="D129" s="113">
        <f>'PG&amp;E Program Totals'!D129*$C$2</f>
        <v>0</v>
      </c>
      <c r="E129" s="113">
        <f>'PG&amp;E Program Totals'!E129*$C$2</f>
        <v>0</v>
      </c>
      <c r="F129" s="113">
        <f>'PG&amp;E Program Totals'!F129*$C$2</f>
        <v>0</v>
      </c>
      <c r="G129" s="113">
        <f>'PG&amp;E Program Totals'!G129*$C$2</f>
        <v>0</v>
      </c>
      <c r="H129" s="113">
        <f>'PG&amp;E Program Totals'!H129*$C$2</f>
        <v>1.006090672962343</v>
      </c>
      <c r="I129" s="113">
        <f>'PG&amp;E Program Totals'!I129*$C$2</f>
        <v>1.1128997861340137</v>
      </c>
      <c r="J129" s="113">
        <f>'PG&amp;E Program Totals'!J129*$C$2</f>
        <v>1.2689216726037371</v>
      </c>
      <c r="K129" s="113">
        <f>'PG&amp;E Program Totals'!K129*$C$2</f>
        <v>1.3851090494012461</v>
      </c>
      <c r="L129" s="113">
        <f>'PG&amp;E Program Totals'!L129*$C$2</f>
        <v>1.4539702388436229</v>
      </c>
      <c r="M129" s="113">
        <f>'PG&amp;E Program Totals'!M129*$C$2</f>
        <v>1.3773055975678201</v>
      </c>
      <c r="N129" s="113">
        <f>'PG&amp;E Program Totals'!N129*$C$2</f>
        <v>0</v>
      </c>
      <c r="O129" s="113">
        <f>'PG&amp;E Program Totals'!O129*$C$2</f>
        <v>0</v>
      </c>
      <c r="P129" s="143"/>
      <c r="Q129" s="144"/>
      <c r="R129" s="144"/>
      <c r="S129" s="144"/>
      <c r="T129" s="144"/>
      <c r="U129" s="144"/>
      <c r="V129" s="144"/>
      <c r="W129" s="144"/>
      <c r="X129" s="144"/>
      <c r="Y129" s="144"/>
      <c r="Z129" s="144"/>
      <c r="AA129" s="144"/>
      <c r="AB129" s="144"/>
      <c r="AC129" s="144"/>
      <c r="AD129" s="144"/>
      <c r="AE129" s="144"/>
      <c r="AF129" s="144"/>
    </row>
    <row r="130" spans="1:32" ht="26.25">
      <c r="A130" s="212"/>
      <c r="B130" s="214"/>
      <c r="C130" s="157" t="s">
        <v>48</v>
      </c>
      <c r="D130" s="113">
        <f>'PG&amp;E Program Totals'!D130*$C$2</f>
        <v>0</v>
      </c>
      <c r="E130" s="113">
        <f>'PG&amp;E Program Totals'!E130*$C$2</f>
        <v>0</v>
      </c>
      <c r="F130" s="113">
        <f>'PG&amp;E Program Totals'!F130*$C$2</f>
        <v>0</v>
      </c>
      <c r="G130" s="113">
        <f>'PG&amp;E Program Totals'!G130*$C$2</f>
        <v>0</v>
      </c>
      <c r="H130" s="113">
        <f>'PG&amp;E Program Totals'!H130*$C$2</f>
        <v>1.15549959293213</v>
      </c>
      <c r="I130" s="113">
        <f>'PG&amp;E Program Totals'!I130*$C$2</f>
        <v>1.2933028102007864</v>
      </c>
      <c r="J130" s="113">
        <f>'PG&amp;E Program Totals'!J130*$C$2</f>
        <v>1.2633216842229338</v>
      </c>
      <c r="K130" s="113">
        <f>'PG&amp;E Program Totals'!K130*$C$2</f>
        <v>1.2325978961362765</v>
      </c>
      <c r="L130" s="113">
        <f>'PG&amp;E Program Totals'!L130*$C$2</f>
        <v>1.2607141986284762</v>
      </c>
      <c r="M130" s="113">
        <f>'PG&amp;E Program Totals'!M130*$C$2</f>
        <v>1.2683993815244388</v>
      </c>
      <c r="N130" s="113">
        <f>'PG&amp;E Program Totals'!N130*$C$2</f>
        <v>0</v>
      </c>
      <c r="O130" s="113">
        <f>'PG&amp;E Program Totals'!O130*$C$2</f>
        <v>0</v>
      </c>
      <c r="P130" s="143"/>
      <c r="Q130" s="144"/>
      <c r="R130" s="144"/>
      <c r="S130" s="144"/>
      <c r="T130" s="144"/>
      <c r="U130" s="144"/>
      <c r="V130" s="144"/>
      <c r="W130" s="144"/>
      <c r="X130" s="144"/>
      <c r="Y130" s="144"/>
      <c r="Z130" s="144"/>
      <c r="AA130" s="144"/>
      <c r="AB130" s="144"/>
      <c r="AC130" s="144"/>
      <c r="AD130" s="144"/>
      <c r="AE130" s="144"/>
      <c r="AF130" s="144"/>
    </row>
    <row r="131" spans="1:32" ht="15">
      <c r="A131" s="212"/>
      <c r="B131" s="214"/>
      <c r="C131" s="157" t="s">
        <v>49</v>
      </c>
      <c r="D131" s="113">
        <f>'PG&amp;E Program Totals'!D131*$C$2</f>
        <v>0</v>
      </c>
      <c r="E131" s="113">
        <f>'PG&amp;E Program Totals'!E131*$C$2</f>
        <v>0</v>
      </c>
      <c r="F131" s="113">
        <f>'PG&amp;E Program Totals'!F131*$C$2</f>
        <v>0</v>
      </c>
      <c r="G131" s="113">
        <f>'PG&amp;E Program Totals'!G131*$C$2</f>
        <v>0</v>
      </c>
      <c r="H131" s="113">
        <f>'PG&amp;E Program Totals'!H131*$C$2</f>
        <v>0.6242138208453403</v>
      </c>
      <c r="I131" s="113">
        <f>'PG&amp;E Program Totals'!I131*$C$2</f>
        <v>0.672033320693351</v>
      </c>
      <c r="J131" s="113">
        <f>'PG&amp;E Program Totals'!J131*$C$2</f>
        <v>0.7306585892323486</v>
      </c>
      <c r="K131" s="113">
        <f>'PG&amp;E Program Totals'!K131*$C$2</f>
        <v>0.7393955327452492</v>
      </c>
      <c r="L131" s="113">
        <f>'PG&amp;E Program Totals'!L131*$C$2</f>
        <v>0.7525205028988463</v>
      </c>
      <c r="M131" s="113">
        <f>'PG&amp;E Program Totals'!M131*$C$2</f>
        <v>0.7124477726669912</v>
      </c>
      <c r="N131" s="113">
        <f>'PG&amp;E Program Totals'!N131*$C$2</f>
        <v>0</v>
      </c>
      <c r="O131" s="113">
        <f>'PG&amp;E Program Totals'!O131*$C$2</f>
        <v>0</v>
      </c>
      <c r="P131" s="143"/>
      <c r="Q131" s="144"/>
      <c r="R131" s="144"/>
      <c r="S131" s="144"/>
      <c r="T131" s="144"/>
      <c r="U131" s="144"/>
      <c r="V131" s="144"/>
      <c r="W131" s="144"/>
      <c r="X131" s="144"/>
      <c r="Y131" s="144"/>
      <c r="Z131" s="144"/>
      <c r="AA131" s="144"/>
      <c r="AB131" s="144"/>
      <c r="AC131" s="144"/>
      <c r="AD131" s="144"/>
      <c r="AE131" s="144"/>
      <c r="AF131" s="144"/>
    </row>
    <row r="132" spans="1:32" ht="15">
      <c r="A132" s="212"/>
      <c r="B132" s="214"/>
      <c r="C132" s="157" t="s">
        <v>50</v>
      </c>
      <c r="D132" s="113">
        <f>'PG&amp;E Program Totals'!D132*$C$2</f>
        <v>0</v>
      </c>
      <c r="E132" s="113">
        <f>'PG&amp;E Program Totals'!E132*$C$2</f>
        <v>0</v>
      </c>
      <c r="F132" s="113">
        <f>'PG&amp;E Program Totals'!F132*$C$2</f>
        <v>0</v>
      </c>
      <c r="G132" s="113">
        <f>'PG&amp;E Program Totals'!G132*$C$2</f>
        <v>0</v>
      </c>
      <c r="H132" s="113">
        <f>'PG&amp;E Program Totals'!H132*$C$2</f>
        <v>0.6559055544023417</v>
      </c>
      <c r="I132" s="113">
        <f>'PG&amp;E Program Totals'!I132*$C$2</f>
        <v>0.7213677690819512</v>
      </c>
      <c r="J132" s="113">
        <f>'PG&amp;E Program Totals'!J132*$C$2</f>
        <v>0.8401712672108779</v>
      </c>
      <c r="K132" s="113">
        <f>'PG&amp;E Program Totals'!K132*$C$2</f>
        <v>0.965934451115137</v>
      </c>
      <c r="L132" s="113">
        <f>'PG&amp;E Program Totals'!L132*$C$2</f>
        <v>0.9927414507268906</v>
      </c>
      <c r="M132" s="113">
        <f>'PG&amp;E Program Totals'!M132*$C$2</f>
        <v>0.8688879302011766</v>
      </c>
      <c r="N132" s="113">
        <f>'PG&amp;E Program Totals'!N132*$C$2</f>
        <v>0</v>
      </c>
      <c r="O132" s="113">
        <f>'PG&amp;E Program Totals'!O132*$C$2</f>
        <v>0</v>
      </c>
      <c r="P132" s="143"/>
      <c r="Q132" s="144"/>
      <c r="R132" s="144"/>
      <c r="S132" s="144"/>
      <c r="T132" s="144"/>
      <c r="U132" s="144"/>
      <c r="V132" s="144"/>
      <c r="W132" s="144"/>
      <c r="X132" s="144"/>
      <c r="Y132" s="144"/>
      <c r="Z132" s="144"/>
      <c r="AA132" s="144"/>
      <c r="AB132" s="144"/>
      <c r="AC132" s="144"/>
      <c r="AD132" s="144"/>
      <c r="AE132" s="144"/>
      <c r="AF132" s="144"/>
    </row>
    <row r="133" spans="1:32" ht="15">
      <c r="A133" s="212"/>
      <c r="B133" s="214"/>
      <c r="C133" s="158" t="s">
        <v>11</v>
      </c>
      <c r="D133" s="113">
        <f>'PG&amp;E Program Totals'!D133*$C$2</f>
        <v>0</v>
      </c>
      <c r="E133" s="113">
        <f>'PG&amp;E Program Totals'!E133*$C$2</f>
        <v>0</v>
      </c>
      <c r="F133" s="113">
        <f>'PG&amp;E Program Totals'!F133*$C$2</f>
        <v>0</v>
      </c>
      <c r="G133" s="113">
        <f>'PG&amp;E Program Totals'!G133*$C$2</f>
        <v>0</v>
      </c>
      <c r="H133" s="113">
        <f>'PG&amp;E Program Totals'!H133*$C$2</f>
        <v>3.251671368739088</v>
      </c>
      <c r="I133" s="113">
        <f>'PG&amp;E Program Totals'!I133*$C$2</f>
        <v>3.432062747967071</v>
      </c>
      <c r="J133" s="113">
        <f>'PG&amp;E Program Totals'!J133*$C$2</f>
        <v>3.5371046758475755</v>
      </c>
      <c r="K133" s="113">
        <f>'PG&amp;E Program Totals'!K133*$C$2</f>
        <v>3.4500067691019343</v>
      </c>
      <c r="L133" s="113">
        <f>'PG&amp;E Program Totals'!L133*$C$2</f>
        <v>3.6845099621607043</v>
      </c>
      <c r="M133" s="113">
        <f>'PG&amp;E Program Totals'!M133*$C$2</f>
        <v>3.468278202489726</v>
      </c>
      <c r="N133" s="113">
        <f>'PG&amp;E Program Totals'!N133*$C$2</f>
        <v>0</v>
      </c>
      <c r="O133" s="113">
        <f>'PG&amp;E Program Totals'!O133*$C$2</f>
        <v>0</v>
      </c>
      <c r="P133" s="143"/>
      <c r="Q133" s="144"/>
      <c r="R133" s="144"/>
      <c r="S133" s="144"/>
      <c r="T133" s="144"/>
      <c r="U133" s="144"/>
      <c r="V133" s="144"/>
      <c r="W133" s="144"/>
      <c r="X133" s="144"/>
      <c r="Y133" s="144"/>
      <c r="Z133" s="144"/>
      <c r="AA133" s="144"/>
      <c r="AB133" s="144"/>
      <c r="AC133" s="144"/>
      <c r="AD133" s="144"/>
      <c r="AE133" s="144"/>
      <c r="AF133" s="144"/>
    </row>
    <row r="134" spans="1:32" ht="27" thickBot="1">
      <c r="A134" s="213"/>
      <c r="B134" s="215"/>
      <c r="C134" s="157" t="s">
        <v>12</v>
      </c>
      <c r="D134" s="124">
        <f aca="true" t="shared" si="13" ref="D134:O134">SUM(D126:D133)</f>
        <v>0</v>
      </c>
      <c r="E134" s="124">
        <f t="shared" si="13"/>
        <v>0</v>
      </c>
      <c r="F134" s="124">
        <f t="shared" si="13"/>
        <v>0</v>
      </c>
      <c r="G134" s="124">
        <f t="shared" si="13"/>
        <v>0</v>
      </c>
      <c r="H134" s="124">
        <f t="shared" si="13"/>
        <v>10.333670832589402</v>
      </c>
      <c r="I134" s="124">
        <f t="shared" si="13"/>
        <v>11.314833126166182</v>
      </c>
      <c r="J134" s="124">
        <f t="shared" si="13"/>
        <v>12.409379095184082</v>
      </c>
      <c r="K134" s="124">
        <f t="shared" si="13"/>
        <v>13.015905176809158</v>
      </c>
      <c r="L134" s="124">
        <f t="shared" si="13"/>
        <v>13.65386583860938</v>
      </c>
      <c r="M134" s="124">
        <f t="shared" si="13"/>
        <v>12.656408778415297</v>
      </c>
      <c r="N134" s="124">
        <f t="shared" si="13"/>
        <v>0</v>
      </c>
      <c r="O134" s="124">
        <f t="shared" si="13"/>
        <v>0</v>
      </c>
      <c r="P134" s="143"/>
      <c r="Q134" s="144"/>
      <c r="R134" s="144"/>
      <c r="S134" s="144"/>
      <c r="T134" s="144"/>
      <c r="U134" s="144"/>
      <c r="V134" s="144"/>
      <c r="W134" s="144"/>
      <c r="X134" s="144"/>
      <c r="Y134" s="144"/>
      <c r="Z134" s="144"/>
      <c r="AA134" s="144"/>
      <c r="AB134" s="144"/>
      <c r="AC134" s="144"/>
      <c r="AD134" s="144"/>
      <c r="AE134" s="144"/>
      <c r="AF134" s="144"/>
    </row>
    <row r="135" spans="1:32" ht="16.5" thickBot="1" thickTop="1">
      <c r="A135" s="71"/>
      <c r="B135" s="71"/>
      <c r="C135" s="154"/>
      <c r="D135" s="151"/>
      <c r="E135" s="151"/>
      <c r="F135" s="151"/>
      <c r="G135" s="151"/>
      <c r="H135" s="151"/>
      <c r="I135" s="151"/>
      <c r="J135" s="151"/>
      <c r="K135" s="151"/>
      <c r="L135" s="151"/>
      <c r="M135" s="151"/>
      <c r="N135" s="151"/>
      <c r="O135" s="151"/>
      <c r="P135" s="143"/>
      <c r="Q135" s="144"/>
      <c r="R135" s="144"/>
      <c r="S135" s="144"/>
      <c r="T135" s="144"/>
      <c r="U135" s="144"/>
      <c r="V135" s="144"/>
      <c r="W135" s="144"/>
      <c r="X135" s="144"/>
      <c r="Y135" s="144"/>
      <c r="Z135" s="144"/>
      <c r="AA135" s="144"/>
      <c r="AB135" s="144"/>
      <c r="AC135" s="144"/>
      <c r="AD135" s="144"/>
      <c r="AE135" s="144"/>
      <c r="AF135" s="144"/>
    </row>
    <row r="136" spans="1:32" ht="27" thickBot="1">
      <c r="A136" s="71" t="s">
        <v>64</v>
      </c>
      <c r="B136" s="221" t="s">
        <v>65</v>
      </c>
      <c r="C136" s="161" t="s">
        <v>44</v>
      </c>
      <c r="D136" s="162">
        <f aca="true" t="shared" si="14" ref="D136:O144">SUMIF($C$9:$O$134,$C136,D$9:D$134)</f>
        <v>90.75155768593199</v>
      </c>
      <c r="E136" s="162">
        <f t="shared" si="14"/>
        <v>93.44639133994316</v>
      </c>
      <c r="F136" s="162">
        <f t="shared" si="14"/>
        <v>100.34619650183262</v>
      </c>
      <c r="G136" s="162">
        <f t="shared" si="14"/>
        <v>115.9152905399582</v>
      </c>
      <c r="H136" s="162">
        <f t="shared" si="14"/>
        <v>145.50410183223156</v>
      </c>
      <c r="I136" s="162">
        <f t="shared" si="14"/>
        <v>184.7416685698614</v>
      </c>
      <c r="J136" s="162">
        <f t="shared" si="14"/>
        <v>206.46688239059173</v>
      </c>
      <c r="K136" s="162">
        <f t="shared" si="14"/>
        <v>204.80652603740032</v>
      </c>
      <c r="L136" s="162">
        <f t="shared" si="14"/>
        <v>190.8086645800801</v>
      </c>
      <c r="M136" s="162">
        <f t="shared" si="14"/>
        <v>155.18771154873426</v>
      </c>
      <c r="N136" s="162">
        <f t="shared" si="14"/>
        <v>152.04580489371054</v>
      </c>
      <c r="O136" s="162">
        <f t="shared" si="14"/>
        <v>148.71271303543523</v>
      </c>
      <c r="P136" s="143"/>
      <c r="Q136" s="144"/>
      <c r="R136" s="144"/>
      <c r="S136" s="144"/>
      <c r="T136" s="144"/>
      <c r="U136" s="144"/>
      <c r="V136" s="144"/>
      <c r="W136" s="144"/>
      <c r="X136" s="144"/>
      <c r="Y136" s="144"/>
      <c r="Z136" s="144"/>
      <c r="AA136" s="144"/>
      <c r="AB136" s="144"/>
      <c r="AC136" s="144"/>
      <c r="AD136" s="144"/>
      <c r="AE136" s="144"/>
      <c r="AF136" s="144"/>
    </row>
    <row r="137" spans="1:32" ht="27" thickBot="1">
      <c r="A137" s="71"/>
      <c r="B137" s="222"/>
      <c r="C137" s="163" t="s">
        <v>45</v>
      </c>
      <c r="D137" s="162">
        <f t="shared" si="14"/>
        <v>12.421949372690918</v>
      </c>
      <c r="E137" s="162">
        <f t="shared" si="14"/>
        <v>22.574855546555657</v>
      </c>
      <c r="F137" s="162">
        <f t="shared" si="14"/>
        <v>27.009954657170223</v>
      </c>
      <c r="G137" s="162">
        <f t="shared" si="14"/>
        <v>28.94293937955278</v>
      </c>
      <c r="H137" s="162">
        <f t="shared" si="14"/>
        <v>88.14688081886291</v>
      </c>
      <c r="I137" s="162">
        <f t="shared" si="14"/>
        <v>93.47237926430559</v>
      </c>
      <c r="J137" s="162">
        <f t="shared" si="14"/>
        <v>128.26600059380078</v>
      </c>
      <c r="K137" s="162">
        <f t="shared" si="14"/>
        <v>94.63165819510685</v>
      </c>
      <c r="L137" s="162">
        <f t="shared" si="14"/>
        <v>107.73289308974161</v>
      </c>
      <c r="M137" s="162">
        <f t="shared" si="14"/>
        <v>77.28707908166022</v>
      </c>
      <c r="N137" s="162">
        <f t="shared" si="14"/>
        <v>51.59392209095507</v>
      </c>
      <c r="O137" s="162">
        <f t="shared" si="14"/>
        <v>46.50396930382907</v>
      </c>
      <c r="P137" s="143"/>
      <c r="Q137" s="144"/>
      <c r="R137" s="144"/>
      <c r="S137" s="144"/>
      <c r="T137" s="144"/>
      <c r="U137" s="144"/>
      <c r="V137" s="144"/>
      <c r="W137" s="144"/>
      <c r="X137" s="144"/>
      <c r="Y137" s="144"/>
      <c r="Z137" s="144"/>
      <c r="AA137" s="144"/>
      <c r="AB137" s="144"/>
      <c r="AC137" s="144"/>
      <c r="AD137" s="144"/>
      <c r="AE137" s="144"/>
      <c r="AF137" s="144"/>
    </row>
    <row r="138" spans="1:32" ht="15.75" thickBot="1">
      <c r="A138" s="71"/>
      <c r="B138" s="222"/>
      <c r="C138" s="163" t="s">
        <v>46</v>
      </c>
      <c r="D138" s="162">
        <f t="shared" si="14"/>
        <v>2.934801492367618</v>
      </c>
      <c r="E138" s="162">
        <f t="shared" si="14"/>
        <v>2.38568515873874</v>
      </c>
      <c r="F138" s="162">
        <f t="shared" si="14"/>
        <v>2.796031633969097</v>
      </c>
      <c r="G138" s="162">
        <f t="shared" si="14"/>
        <v>3.0004395811694127</v>
      </c>
      <c r="H138" s="162">
        <f t="shared" si="14"/>
        <v>4.250561190448507</v>
      </c>
      <c r="I138" s="162">
        <f t="shared" si="14"/>
        <v>4.316176674678156</v>
      </c>
      <c r="J138" s="162">
        <f t="shared" si="14"/>
        <v>4.340022485133472</v>
      </c>
      <c r="K138" s="162">
        <f t="shared" si="14"/>
        <v>4.394888387308172</v>
      </c>
      <c r="L138" s="162">
        <f t="shared" si="14"/>
        <v>4.586107690592135</v>
      </c>
      <c r="M138" s="162">
        <f t="shared" si="14"/>
        <v>4.089057032852814</v>
      </c>
      <c r="N138" s="162">
        <f t="shared" si="14"/>
        <v>3.1031262995784528</v>
      </c>
      <c r="O138" s="162">
        <f t="shared" si="14"/>
        <v>3.0069062761336727</v>
      </c>
      <c r="P138" s="143"/>
      <c r="Q138" s="144"/>
      <c r="R138" s="144"/>
      <c r="S138" s="144"/>
      <c r="T138" s="144"/>
      <c r="U138" s="144"/>
      <c r="V138" s="144"/>
      <c r="W138" s="144"/>
      <c r="X138" s="144"/>
      <c r="Y138" s="144"/>
      <c r="Z138" s="144"/>
      <c r="AA138" s="144"/>
      <c r="AB138" s="144"/>
      <c r="AC138" s="144"/>
      <c r="AD138" s="144"/>
      <c r="AE138" s="144"/>
      <c r="AF138" s="144"/>
    </row>
    <row r="139" spans="1:32" ht="15.75" thickBot="1">
      <c r="A139" s="71"/>
      <c r="B139" s="222"/>
      <c r="C139" s="163" t="s">
        <v>47</v>
      </c>
      <c r="D139" s="162">
        <f t="shared" si="14"/>
        <v>15.333492447919687</v>
      </c>
      <c r="E139" s="162">
        <f t="shared" si="14"/>
        <v>24.35228315415824</v>
      </c>
      <c r="F139" s="162">
        <f t="shared" si="14"/>
        <v>28.224102801939054</v>
      </c>
      <c r="G139" s="162">
        <f t="shared" si="14"/>
        <v>28.929697026067217</v>
      </c>
      <c r="H139" s="162">
        <f t="shared" si="14"/>
        <v>41.536262734840676</v>
      </c>
      <c r="I139" s="162">
        <f t="shared" si="14"/>
        <v>44.89577594166092</v>
      </c>
      <c r="J139" s="162">
        <f t="shared" si="14"/>
        <v>56.38585295973527</v>
      </c>
      <c r="K139" s="162">
        <f t="shared" si="14"/>
        <v>47.11459476256584</v>
      </c>
      <c r="L139" s="162">
        <f t="shared" si="14"/>
        <v>49.40389298518812</v>
      </c>
      <c r="M139" s="162">
        <f t="shared" si="14"/>
        <v>40.79495025205193</v>
      </c>
      <c r="N139" s="162">
        <f t="shared" si="14"/>
        <v>40.383698216543856</v>
      </c>
      <c r="O139" s="162">
        <f t="shared" si="14"/>
        <v>36.71897438343843</v>
      </c>
      <c r="P139" s="143"/>
      <c r="Q139" s="144"/>
      <c r="R139" s="144"/>
      <c r="S139" s="144"/>
      <c r="T139" s="144"/>
      <c r="U139" s="144"/>
      <c r="V139" s="144"/>
      <c r="W139" s="144"/>
      <c r="X139" s="144"/>
      <c r="Y139" s="144"/>
      <c r="Z139" s="144"/>
      <c r="AA139" s="144"/>
      <c r="AB139" s="144"/>
      <c r="AC139" s="144"/>
      <c r="AD139" s="144"/>
      <c r="AE139" s="144"/>
      <c r="AF139" s="144"/>
    </row>
    <row r="140" spans="1:32" ht="27" thickBot="1">
      <c r="A140" s="71"/>
      <c r="B140" s="222"/>
      <c r="C140" s="163" t="s">
        <v>48</v>
      </c>
      <c r="D140" s="162">
        <f t="shared" si="14"/>
        <v>14.977432519670339</v>
      </c>
      <c r="E140" s="162">
        <f t="shared" si="14"/>
        <v>16.341752730699387</v>
      </c>
      <c r="F140" s="162">
        <f t="shared" si="14"/>
        <v>17.98551554171267</v>
      </c>
      <c r="G140" s="162">
        <f t="shared" si="14"/>
        <v>19.935849365397388</v>
      </c>
      <c r="H140" s="162">
        <f t="shared" si="14"/>
        <v>32.30906042616978</v>
      </c>
      <c r="I140" s="162">
        <f t="shared" si="14"/>
        <v>37.95774745190786</v>
      </c>
      <c r="J140" s="162">
        <f t="shared" si="14"/>
        <v>40.05209778778948</v>
      </c>
      <c r="K140" s="162">
        <f t="shared" si="14"/>
        <v>40.25149369266178</v>
      </c>
      <c r="L140" s="162">
        <f t="shared" si="14"/>
        <v>37.64853029665947</v>
      </c>
      <c r="M140" s="162">
        <f t="shared" si="14"/>
        <v>32.89434686953128</v>
      </c>
      <c r="N140" s="162">
        <f t="shared" si="14"/>
        <v>22.12372330192396</v>
      </c>
      <c r="O140" s="162">
        <f t="shared" si="14"/>
        <v>22.06056008680163</v>
      </c>
      <c r="P140" s="143"/>
      <c r="Q140" s="144"/>
      <c r="R140" s="144"/>
      <c r="S140" s="144"/>
      <c r="T140" s="144"/>
      <c r="U140" s="144"/>
      <c r="V140" s="144"/>
      <c r="W140" s="144"/>
      <c r="X140" s="144"/>
      <c r="Y140" s="144"/>
      <c r="Z140" s="144"/>
      <c r="AA140" s="144"/>
      <c r="AB140" s="144"/>
      <c r="AC140" s="144"/>
      <c r="AD140" s="144"/>
      <c r="AE140" s="144"/>
      <c r="AF140" s="144"/>
    </row>
    <row r="141" spans="1:32" ht="15.75" thickBot="1">
      <c r="A141" s="71"/>
      <c r="B141" s="222"/>
      <c r="C141" s="163" t="s">
        <v>49</v>
      </c>
      <c r="D141" s="162">
        <f t="shared" si="14"/>
        <v>6.187350832502791</v>
      </c>
      <c r="E141" s="162">
        <f t="shared" si="14"/>
        <v>11.770501118592932</v>
      </c>
      <c r="F141" s="162">
        <f t="shared" si="14"/>
        <v>13.137854637288973</v>
      </c>
      <c r="G141" s="162">
        <f t="shared" si="14"/>
        <v>14.304966754375156</v>
      </c>
      <c r="H141" s="162">
        <f t="shared" si="14"/>
        <v>28.438110633215725</v>
      </c>
      <c r="I141" s="162">
        <f t="shared" si="14"/>
        <v>37.16609365163031</v>
      </c>
      <c r="J141" s="162">
        <f t="shared" si="14"/>
        <v>54.161993280969355</v>
      </c>
      <c r="K141" s="162">
        <f t="shared" si="14"/>
        <v>46.53078017061737</v>
      </c>
      <c r="L141" s="162">
        <f t="shared" si="14"/>
        <v>45.282288925202515</v>
      </c>
      <c r="M141" s="162">
        <f t="shared" si="14"/>
        <v>21.125875498637285</v>
      </c>
      <c r="N141" s="162">
        <f t="shared" si="14"/>
        <v>21.938558315403434</v>
      </c>
      <c r="O141" s="162">
        <f t="shared" si="14"/>
        <v>21.82769798635371</v>
      </c>
      <c r="P141" s="143"/>
      <c r="Q141" s="144"/>
      <c r="R141" s="144"/>
      <c r="S141" s="144"/>
      <c r="T141" s="144"/>
      <c r="U141" s="144"/>
      <c r="V141" s="144"/>
      <c r="W141" s="144"/>
      <c r="X141" s="144"/>
      <c r="Y141" s="144"/>
      <c r="Z141" s="144"/>
      <c r="AA141" s="144"/>
      <c r="AB141" s="144"/>
      <c r="AC141" s="144"/>
      <c r="AD141" s="144"/>
      <c r="AE141" s="144"/>
      <c r="AF141" s="144"/>
    </row>
    <row r="142" spans="1:32" ht="15.75" thickBot="1">
      <c r="A142" s="71"/>
      <c r="B142" s="222"/>
      <c r="C142" s="163" t="s">
        <v>50</v>
      </c>
      <c r="D142" s="162">
        <f t="shared" si="14"/>
        <v>5.1439345394603055</v>
      </c>
      <c r="E142" s="162">
        <f t="shared" si="14"/>
        <v>7.859392967445414</v>
      </c>
      <c r="F142" s="162">
        <f t="shared" si="14"/>
        <v>9.162832632865138</v>
      </c>
      <c r="G142" s="162">
        <f t="shared" si="14"/>
        <v>11.365302614343822</v>
      </c>
      <c r="H142" s="162">
        <f t="shared" si="14"/>
        <v>26.259929730493873</v>
      </c>
      <c r="I142" s="162">
        <f t="shared" si="14"/>
        <v>35.62005138037718</v>
      </c>
      <c r="J142" s="162">
        <f t="shared" si="14"/>
        <v>50.701766620853675</v>
      </c>
      <c r="K142" s="162">
        <f t="shared" si="14"/>
        <v>44.760057940719996</v>
      </c>
      <c r="L142" s="162">
        <f t="shared" si="14"/>
        <v>43.77776697690142</v>
      </c>
      <c r="M142" s="162">
        <f t="shared" si="14"/>
        <v>21.074324817125483</v>
      </c>
      <c r="N142" s="162">
        <f t="shared" si="14"/>
        <v>16.967942198065437</v>
      </c>
      <c r="O142" s="162">
        <f t="shared" si="14"/>
        <v>16.50388873811664</v>
      </c>
      <c r="P142" s="143"/>
      <c r="Q142" s="144"/>
      <c r="R142" s="144"/>
      <c r="S142" s="144"/>
      <c r="T142" s="144"/>
      <c r="U142" s="144"/>
      <c r="V142" s="144"/>
      <c r="W142" s="144"/>
      <c r="X142" s="144"/>
      <c r="Y142" s="144"/>
      <c r="Z142" s="144"/>
      <c r="AA142" s="144"/>
      <c r="AB142" s="144"/>
      <c r="AC142" s="144"/>
      <c r="AD142" s="144"/>
      <c r="AE142" s="144"/>
      <c r="AF142" s="144"/>
    </row>
    <row r="143" spans="1:32" ht="15.75" thickBot="1">
      <c r="A143" s="71"/>
      <c r="B143" s="222"/>
      <c r="C143" s="164" t="s">
        <v>11</v>
      </c>
      <c r="D143" s="162">
        <f t="shared" si="14"/>
        <v>163.90849559144917</v>
      </c>
      <c r="E143" s="162">
        <f t="shared" si="14"/>
        <v>160.89409914967595</v>
      </c>
      <c r="F143" s="162">
        <f t="shared" si="14"/>
        <v>193.48902247415194</v>
      </c>
      <c r="G143" s="162">
        <f t="shared" si="14"/>
        <v>214.3182865144403</v>
      </c>
      <c r="H143" s="162">
        <f t="shared" si="14"/>
        <v>266.05576447169807</v>
      </c>
      <c r="I143" s="162">
        <f t="shared" si="14"/>
        <v>263.6723814560565</v>
      </c>
      <c r="J143" s="162">
        <f t="shared" si="14"/>
        <v>290.76223844671193</v>
      </c>
      <c r="K143" s="162">
        <f t="shared" si="14"/>
        <v>289.7676800984311</v>
      </c>
      <c r="L143" s="162">
        <f t="shared" si="14"/>
        <v>288.53668667458936</v>
      </c>
      <c r="M143" s="162">
        <f t="shared" si="14"/>
        <v>257.69373651166006</v>
      </c>
      <c r="N143" s="162">
        <f t="shared" si="14"/>
        <v>214.7235530276201</v>
      </c>
      <c r="O143" s="162">
        <f t="shared" si="14"/>
        <v>200.3672952214605</v>
      </c>
      <c r="P143" s="143"/>
      <c r="Q143" s="144"/>
      <c r="R143" s="144"/>
      <c r="S143" s="144"/>
      <c r="T143" s="144"/>
      <c r="U143" s="144"/>
      <c r="V143" s="144"/>
      <c r="W143" s="144"/>
      <c r="X143" s="144"/>
      <c r="Y143" s="144"/>
      <c r="Z143" s="144"/>
      <c r="AA143" s="144"/>
      <c r="AB143" s="144"/>
      <c r="AC143" s="144"/>
      <c r="AD143" s="144"/>
      <c r="AE143" s="144"/>
      <c r="AF143" s="144"/>
    </row>
    <row r="144" spans="1:32" ht="27" thickBot="1">
      <c r="A144" s="71"/>
      <c r="B144" s="223"/>
      <c r="C144" s="165" t="s">
        <v>12</v>
      </c>
      <c r="D144" s="162">
        <f t="shared" si="14"/>
        <v>311.6590144819928</v>
      </c>
      <c r="E144" s="162">
        <f t="shared" si="14"/>
        <v>339.62496116580945</v>
      </c>
      <c r="F144" s="162">
        <f t="shared" si="14"/>
        <v>392.1515108809297</v>
      </c>
      <c r="G144" s="162">
        <f t="shared" si="14"/>
        <v>436.71277177530425</v>
      </c>
      <c r="H144" s="162">
        <f t="shared" si="14"/>
        <v>632.500671837961</v>
      </c>
      <c r="I144" s="162">
        <f t="shared" si="14"/>
        <v>701.8422743904778</v>
      </c>
      <c r="J144" s="162">
        <f t="shared" si="14"/>
        <v>831.1368545655857</v>
      </c>
      <c r="K144" s="162">
        <f t="shared" si="14"/>
        <v>772.2576792848115</v>
      </c>
      <c r="L144" s="162">
        <f t="shared" si="14"/>
        <v>767.7768312189547</v>
      </c>
      <c r="M144" s="162">
        <f t="shared" si="14"/>
        <v>610.1470816122534</v>
      </c>
      <c r="N144" s="162">
        <f t="shared" si="14"/>
        <v>522.8803283438009</v>
      </c>
      <c r="O144" s="162">
        <f t="shared" si="14"/>
        <v>495.70200503156883</v>
      </c>
      <c r="P144" s="143"/>
      <c r="Q144" s="144"/>
      <c r="R144" s="144"/>
      <c r="S144" s="144"/>
      <c r="T144" s="144"/>
      <c r="U144" s="144"/>
      <c r="V144" s="144"/>
      <c r="W144" s="144"/>
      <c r="X144" s="144"/>
      <c r="Y144" s="144"/>
      <c r="Z144" s="144"/>
      <c r="AA144" s="144"/>
      <c r="AB144" s="144"/>
      <c r="AC144" s="144"/>
      <c r="AD144" s="144"/>
      <c r="AE144" s="144"/>
      <c r="AF144" s="144"/>
    </row>
    <row r="145" spans="1:31" ht="15">
      <c r="A145" s="71"/>
      <c r="B145" s="60"/>
      <c r="D145" s="58"/>
      <c r="E145" s="58"/>
      <c r="F145" s="58"/>
      <c r="G145" s="58"/>
      <c r="H145" s="58"/>
      <c r="I145" s="58"/>
      <c r="J145" s="58"/>
      <c r="K145" s="58"/>
      <c r="L145" s="58"/>
      <c r="M145" s="58"/>
      <c r="N145" s="58"/>
      <c r="O145" s="151"/>
      <c r="P145" s="143"/>
      <c r="Q145" s="144"/>
      <c r="R145" s="144"/>
      <c r="S145" s="144"/>
      <c r="T145" s="144"/>
      <c r="U145" s="144"/>
      <c r="V145" s="144"/>
      <c r="W145" s="144"/>
      <c r="X145" s="144"/>
      <c r="Y145" s="144"/>
      <c r="Z145" s="144"/>
      <c r="AA145" s="144"/>
      <c r="AB145" s="144"/>
      <c r="AC145" s="144"/>
      <c r="AD145" s="144"/>
      <c r="AE145" s="144"/>
    </row>
    <row r="146" spans="4:15" ht="15">
      <c r="D146" s="58">
        <f>SUM(D137:D142)</f>
        <v>56.99896120461166</v>
      </c>
      <c r="E146" s="58">
        <f aca="true" t="shared" si="15" ref="E146:N146">SUM(E137:E142)</f>
        <v>85.28447067619037</v>
      </c>
      <c r="F146" s="58">
        <f t="shared" si="15"/>
        <v>98.31629190494515</v>
      </c>
      <c r="G146" s="58">
        <f t="shared" si="15"/>
        <v>106.47919472090578</v>
      </c>
      <c r="H146" s="58">
        <f t="shared" si="15"/>
        <v>220.94080553403148</v>
      </c>
      <c r="I146" s="58">
        <f t="shared" si="15"/>
        <v>253.42822436456004</v>
      </c>
      <c r="J146" s="58">
        <f t="shared" si="15"/>
        <v>333.90773372828204</v>
      </c>
      <c r="K146" s="58">
        <f t="shared" si="15"/>
        <v>277.68347314898</v>
      </c>
      <c r="L146" s="58">
        <f t="shared" si="15"/>
        <v>288.4314799642853</v>
      </c>
      <c r="M146" s="58">
        <f t="shared" si="15"/>
        <v>197.265633551859</v>
      </c>
      <c r="N146" s="58">
        <f t="shared" si="15"/>
        <v>156.1109704224702</v>
      </c>
      <c r="O146" s="58">
        <f>SUM(O137:O142)</f>
        <v>146.62199677467314</v>
      </c>
    </row>
    <row r="147" spans="4:15" ht="15">
      <c r="D147" s="58"/>
      <c r="E147" s="58"/>
      <c r="F147" s="58"/>
      <c r="G147" s="58"/>
      <c r="H147" s="58"/>
      <c r="I147" s="58"/>
      <c r="J147" s="58"/>
      <c r="K147" s="58"/>
      <c r="L147" s="58"/>
      <c r="M147" s="58"/>
      <c r="N147" s="58"/>
      <c r="O147" s="58"/>
    </row>
    <row r="148" spans="1:15" ht="15">
      <c r="A148" s="166" t="s">
        <v>24</v>
      </c>
      <c r="D148" s="58"/>
      <c r="E148" s="58"/>
      <c r="F148" s="58"/>
      <c r="G148" s="58"/>
      <c r="H148" s="58"/>
      <c r="I148" s="58"/>
      <c r="J148" s="58"/>
      <c r="K148" s="58"/>
      <c r="L148" s="58"/>
      <c r="M148" s="58"/>
      <c r="N148" s="58"/>
      <c r="O148" s="58"/>
    </row>
    <row r="149" spans="1:15" ht="15">
      <c r="A149" s="152" t="s">
        <v>38</v>
      </c>
      <c r="D149" s="58"/>
      <c r="E149" s="58"/>
      <c r="F149" s="58"/>
      <c r="G149" s="58"/>
      <c r="H149" s="58"/>
      <c r="I149" s="58"/>
      <c r="J149" s="58"/>
      <c r="K149" s="58"/>
      <c r="L149" s="58"/>
      <c r="M149" s="58"/>
      <c r="N149" s="58"/>
      <c r="O149" s="58"/>
    </row>
    <row r="150" ht="15">
      <c r="C150" s="153"/>
    </row>
  </sheetData>
  <sheetProtection/>
  <mergeCells count="35">
    <mergeCell ref="C3:O3"/>
    <mergeCell ref="C4:O4"/>
    <mergeCell ref="C5:O5"/>
    <mergeCell ref="D6:O6"/>
    <mergeCell ref="D7:O7"/>
    <mergeCell ref="A9:A17"/>
    <mergeCell ref="B9:B17"/>
    <mergeCell ref="A18:A26"/>
    <mergeCell ref="B18:B26"/>
    <mergeCell ref="A27:A35"/>
    <mergeCell ref="B27:B35"/>
    <mergeCell ref="A36:A44"/>
    <mergeCell ref="B36:B44"/>
    <mergeCell ref="A45:A53"/>
    <mergeCell ref="B45:B53"/>
    <mergeCell ref="A54:A62"/>
    <mergeCell ref="B54:B62"/>
    <mergeCell ref="A63:A71"/>
    <mergeCell ref="B63:B71"/>
    <mergeCell ref="A72:A80"/>
    <mergeCell ref="B72:B80"/>
    <mergeCell ref="A81:A89"/>
    <mergeCell ref="B81:B89"/>
    <mergeCell ref="A90:A98"/>
    <mergeCell ref="B90:B98"/>
    <mergeCell ref="A126:A134"/>
    <mergeCell ref="B126:B134"/>
    <mergeCell ref="B136:B144"/>
    <mergeCell ref="B1:O1"/>
    <mergeCell ref="A99:A107"/>
    <mergeCell ref="B99:B107"/>
    <mergeCell ref="A108:A116"/>
    <mergeCell ref="B108:B116"/>
    <mergeCell ref="A117:A125"/>
    <mergeCell ref="B117:B125"/>
  </mergeCells>
  <printOptions/>
  <pageMargins left="0.7" right="0.7" top="0.75" bottom="0.75" header="0.3" footer="0.3"/>
  <pageSetup horizontalDpi="600" verticalDpi="600" orientation="portrait" paperSize="136" r:id="rId1"/>
</worksheet>
</file>

<file path=xl/worksheets/sheet5.xml><?xml version="1.0" encoding="utf-8"?>
<worksheet xmlns="http://schemas.openxmlformats.org/spreadsheetml/2006/main" xmlns:r="http://schemas.openxmlformats.org/officeDocument/2006/relationships">
  <dimension ref="A3:O66"/>
  <sheetViews>
    <sheetView zoomScale="85" zoomScaleNormal="85" zoomScalePageLayoutView="0" workbookViewId="0" topLeftCell="B1">
      <selection activeCell="Q63" sqref="Q63"/>
    </sheetView>
  </sheetViews>
  <sheetFormatPr defaultColWidth="9.140625" defaultRowHeight="15"/>
  <cols>
    <col min="1" max="1" width="24.140625" style="1" customWidth="1"/>
    <col min="2" max="2" width="14.140625" style="1" customWidth="1"/>
    <col min="3" max="3" width="24.421875" style="1" customWidth="1"/>
    <col min="4" max="4" width="9.28125" style="1" customWidth="1"/>
    <col min="5" max="5" width="8.8515625" style="1" customWidth="1"/>
    <col min="6" max="6" width="9.28125" style="1" customWidth="1"/>
    <col min="7" max="7" width="9.00390625" style="1" customWidth="1"/>
    <col min="8" max="8" width="8.7109375" style="1" customWidth="1"/>
    <col min="9" max="9" width="9.421875" style="1" customWidth="1"/>
    <col min="10" max="10" width="10.140625" style="1" customWidth="1"/>
    <col min="11" max="12" width="9.28125" style="1" customWidth="1"/>
    <col min="13" max="14" width="9.00390625" style="1" customWidth="1"/>
    <col min="15" max="15" width="8.7109375" style="1" customWidth="1"/>
    <col min="16" max="252" width="9.140625" style="1" customWidth="1"/>
    <col min="253" max="253" width="24.140625" style="1" customWidth="1"/>
    <col min="254" max="254" width="13.140625" style="1" customWidth="1"/>
    <col min="255" max="16384" width="9.140625" style="1" customWidth="1"/>
  </cols>
  <sheetData>
    <row r="3" spans="3:15" ht="20.25">
      <c r="C3" s="199" t="s">
        <v>0</v>
      </c>
      <c r="D3" s="199"/>
      <c r="E3" s="199"/>
      <c r="F3" s="199"/>
      <c r="G3" s="199"/>
      <c r="H3" s="199"/>
      <c r="I3" s="199"/>
      <c r="J3" s="199"/>
      <c r="K3" s="199"/>
      <c r="L3" s="199"/>
      <c r="M3" s="199"/>
      <c r="N3" s="199"/>
      <c r="O3" s="199"/>
    </row>
    <row r="4" spans="3:15" ht="20.25">
      <c r="C4" s="199" t="s">
        <v>1</v>
      </c>
      <c r="D4" s="199"/>
      <c r="E4" s="199"/>
      <c r="F4" s="199"/>
      <c r="G4" s="199"/>
      <c r="H4" s="199"/>
      <c r="I4" s="199"/>
      <c r="J4" s="199"/>
      <c r="K4" s="199"/>
      <c r="L4" s="199"/>
      <c r="M4" s="199"/>
      <c r="N4" s="199"/>
      <c r="O4" s="199"/>
    </row>
    <row r="5" spans="3:15" ht="21" thickBot="1">
      <c r="C5" s="199" t="s">
        <v>2</v>
      </c>
      <c r="D5" s="199"/>
      <c r="E5" s="199"/>
      <c r="F5" s="199"/>
      <c r="G5" s="199"/>
      <c r="H5" s="199"/>
      <c r="I5" s="199"/>
      <c r="J5" s="199"/>
      <c r="K5" s="199"/>
      <c r="L5" s="199"/>
      <c r="M5" s="199"/>
      <c r="N5" s="199"/>
      <c r="O5" s="199"/>
    </row>
    <row r="6" spans="1:15" ht="16.5" thickBot="1">
      <c r="A6" s="2" t="s">
        <v>3</v>
      </c>
      <c r="B6"/>
      <c r="C6"/>
      <c r="D6" s="200" t="s">
        <v>4</v>
      </c>
      <c r="E6" s="200"/>
      <c r="F6" s="200"/>
      <c r="G6" s="200"/>
      <c r="H6" s="200"/>
      <c r="I6" s="200"/>
      <c r="J6" s="200"/>
      <c r="K6" s="200"/>
      <c r="L6" s="200"/>
      <c r="M6" s="200"/>
      <c r="N6" s="200"/>
      <c r="O6" s="200"/>
    </row>
    <row r="7" spans="1:15" ht="17.25" thickBot="1" thickTop="1">
      <c r="A7" s="100"/>
      <c r="B7" s="100"/>
      <c r="C7" s="100"/>
      <c r="D7" s="201" t="s">
        <v>42</v>
      </c>
      <c r="E7" s="202"/>
      <c r="F7" s="202"/>
      <c r="G7" s="202"/>
      <c r="H7" s="202"/>
      <c r="I7" s="202"/>
      <c r="J7" s="202"/>
      <c r="K7" s="202"/>
      <c r="L7" s="202"/>
      <c r="M7" s="202"/>
      <c r="N7" s="202"/>
      <c r="O7" s="203"/>
    </row>
    <row r="8" spans="1:15" ht="14.25" thickBot="1" thickTop="1">
      <c r="A8" s="3" t="s">
        <v>5</v>
      </c>
      <c r="B8" s="3" t="s">
        <v>6</v>
      </c>
      <c r="C8" s="4" t="s">
        <v>7</v>
      </c>
      <c r="D8" s="5">
        <v>40544</v>
      </c>
      <c r="E8" s="5">
        <v>40575</v>
      </c>
      <c r="F8" s="5">
        <v>40603</v>
      </c>
      <c r="G8" s="5">
        <v>40634</v>
      </c>
      <c r="H8" s="5">
        <v>40664</v>
      </c>
      <c r="I8" s="5">
        <v>40695</v>
      </c>
      <c r="J8" s="5">
        <v>40725</v>
      </c>
      <c r="K8" s="5">
        <v>40756</v>
      </c>
      <c r="L8" s="5">
        <v>40787</v>
      </c>
      <c r="M8" s="5">
        <v>40817</v>
      </c>
      <c r="N8" s="5">
        <v>40848</v>
      </c>
      <c r="O8" s="5">
        <v>40878</v>
      </c>
    </row>
    <row r="9" spans="1:15" s="7" customFormat="1" ht="15">
      <c r="A9" s="184" t="s">
        <v>8</v>
      </c>
      <c r="B9" s="187">
        <v>1</v>
      </c>
      <c r="C9" s="6" t="s">
        <v>9</v>
      </c>
      <c r="D9" s="9">
        <v>403.60930833481757</v>
      </c>
      <c r="E9" s="9">
        <v>416.8692736657691</v>
      </c>
      <c r="F9" s="9">
        <v>400.09822991856686</v>
      </c>
      <c r="G9" s="9">
        <v>430.3239853002953</v>
      </c>
      <c r="H9" s="9">
        <v>436.1327234340205</v>
      </c>
      <c r="I9" s="9">
        <v>387.86505648147494</v>
      </c>
      <c r="J9" s="9">
        <v>395.9650163637783</v>
      </c>
      <c r="K9" s="9">
        <v>390.52327317481286</v>
      </c>
      <c r="L9" s="9">
        <v>402.822526885215</v>
      </c>
      <c r="M9" s="9">
        <v>424.2542406911867</v>
      </c>
      <c r="N9" s="9">
        <v>391.88008410156795</v>
      </c>
      <c r="O9" s="9">
        <v>371.0345308713743</v>
      </c>
    </row>
    <row r="10" spans="1:15" s="7" customFormat="1" ht="15">
      <c r="A10" s="185"/>
      <c r="B10" s="188"/>
      <c r="C10" s="6" t="s">
        <v>10</v>
      </c>
      <c r="D10" s="9">
        <v>87.42907424321002</v>
      </c>
      <c r="E10" s="9">
        <v>83.29016478072721</v>
      </c>
      <c r="F10" s="9">
        <v>87.17135735298017</v>
      </c>
      <c r="G10" s="9">
        <v>90.17977006840192</v>
      </c>
      <c r="H10" s="9">
        <v>95.93433328940696</v>
      </c>
      <c r="I10" s="9">
        <v>86.43332774011608</v>
      </c>
      <c r="J10" s="9">
        <v>85.91956507212552</v>
      </c>
      <c r="K10" s="9">
        <v>87.98934412771094</v>
      </c>
      <c r="L10" s="9">
        <v>89.95823084635624</v>
      </c>
      <c r="M10" s="9">
        <v>90.15057533062607</v>
      </c>
      <c r="N10" s="9">
        <v>88.10624112475409</v>
      </c>
      <c r="O10" s="9">
        <v>82.50476422145849</v>
      </c>
    </row>
    <row r="11" spans="1:15" s="7" customFormat="1" ht="15.75" thickBot="1">
      <c r="A11" s="185"/>
      <c r="B11" s="188"/>
      <c r="C11" s="6" t="s">
        <v>11</v>
      </c>
      <c r="D11" s="11">
        <v>69.69663545764406</v>
      </c>
      <c r="E11" s="11">
        <v>74.82050179861983</v>
      </c>
      <c r="F11" s="11">
        <v>70.13541693693806</v>
      </c>
      <c r="G11" s="11">
        <v>78.24869209116814</v>
      </c>
      <c r="H11" s="11">
        <v>80.46803453057969</v>
      </c>
      <c r="I11" s="11">
        <v>70.52651338334465</v>
      </c>
      <c r="J11" s="11">
        <v>75.15044302890264</v>
      </c>
      <c r="K11" s="11">
        <v>76.02489916011187</v>
      </c>
      <c r="L11" s="11">
        <v>78.68439940572789</v>
      </c>
      <c r="M11" s="11">
        <v>82.12779695979107</v>
      </c>
      <c r="N11" s="11">
        <v>74.64378359753178</v>
      </c>
      <c r="O11" s="11">
        <v>72.1382100870922</v>
      </c>
    </row>
    <row r="12" spans="1:15" s="7" customFormat="1" ht="15.75" thickBot="1">
      <c r="A12" s="186"/>
      <c r="B12" s="189"/>
      <c r="C12" s="12" t="s">
        <v>12</v>
      </c>
      <c r="D12" s="13">
        <f aca="true" t="shared" si="0" ref="D12:O12">SUM(D9:D11)</f>
        <v>560.7350180356717</v>
      </c>
      <c r="E12" s="13">
        <f t="shared" si="0"/>
        <v>574.979940245116</v>
      </c>
      <c r="F12" s="13">
        <f t="shared" si="0"/>
        <v>557.4050042084851</v>
      </c>
      <c r="G12" s="13">
        <f t="shared" si="0"/>
        <v>598.7524474598654</v>
      </c>
      <c r="H12" s="13">
        <f t="shared" si="0"/>
        <v>612.535091254007</v>
      </c>
      <c r="I12" s="13">
        <f t="shared" si="0"/>
        <v>544.8248976049357</v>
      </c>
      <c r="J12" s="13">
        <f t="shared" si="0"/>
        <v>557.0350244648065</v>
      </c>
      <c r="K12" s="13">
        <f t="shared" si="0"/>
        <v>554.5375164626356</v>
      </c>
      <c r="L12" s="13">
        <f t="shared" si="0"/>
        <v>571.4651571372991</v>
      </c>
      <c r="M12" s="13">
        <f t="shared" si="0"/>
        <v>596.5326129816038</v>
      </c>
      <c r="N12" s="13">
        <f t="shared" si="0"/>
        <v>554.6301088238538</v>
      </c>
      <c r="O12" s="13">
        <f t="shared" si="0"/>
        <v>525.677505179925</v>
      </c>
    </row>
    <row r="13" spans="1:15" s="18" customFormat="1" ht="15" customHeight="1">
      <c r="A13" s="178" t="s">
        <v>13</v>
      </c>
      <c r="B13" s="198">
        <v>1</v>
      </c>
      <c r="C13" s="14" t="s">
        <v>9</v>
      </c>
      <c r="D13" s="15"/>
      <c r="E13" s="16"/>
      <c r="F13" s="16"/>
      <c r="G13" s="16"/>
      <c r="H13" s="16"/>
      <c r="I13" s="79">
        <v>448.84000000000003</v>
      </c>
      <c r="J13" s="79">
        <v>547.33</v>
      </c>
      <c r="K13" s="79">
        <v>508.17</v>
      </c>
      <c r="L13" s="79">
        <v>531.4300000000001</v>
      </c>
      <c r="M13" s="16"/>
      <c r="N13" s="16"/>
      <c r="O13" s="17"/>
    </row>
    <row r="14" spans="1:15" s="18" customFormat="1" ht="15">
      <c r="A14" s="179"/>
      <c r="B14" s="182"/>
      <c r="C14" s="14" t="s">
        <v>10</v>
      </c>
      <c r="D14" s="19"/>
      <c r="E14" s="20"/>
      <c r="F14" s="20"/>
      <c r="G14" s="20"/>
      <c r="H14" s="20"/>
      <c r="I14" s="80">
        <v>63.02</v>
      </c>
      <c r="J14" s="80">
        <v>75.09</v>
      </c>
      <c r="K14" s="80">
        <v>69.41</v>
      </c>
      <c r="L14" s="80">
        <v>68.79</v>
      </c>
      <c r="M14" s="20"/>
      <c r="N14" s="20"/>
      <c r="O14" s="20"/>
    </row>
    <row r="15" spans="1:15" s="18" customFormat="1" ht="15.75" thickBot="1">
      <c r="A15" s="179"/>
      <c r="B15" s="182"/>
      <c r="C15" s="14" t="s">
        <v>11</v>
      </c>
      <c r="D15" s="21"/>
      <c r="E15" s="22"/>
      <c r="F15" s="22"/>
      <c r="G15" s="22"/>
      <c r="H15" s="22"/>
      <c r="I15" s="81">
        <v>52.93</v>
      </c>
      <c r="J15" s="81">
        <v>59.11</v>
      </c>
      <c r="K15" s="81">
        <v>55.620000000000005</v>
      </c>
      <c r="L15" s="81">
        <v>60.239999999999995</v>
      </c>
      <c r="M15" s="22"/>
      <c r="N15" s="22"/>
      <c r="O15" s="23"/>
    </row>
    <row r="16" spans="1:15" s="18" customFormat="1" ht="15.75" thickBot="1">
      <c r="A16" s="180"/>
      <c r="B16" s="183"/>
      <c r="C16" s="24" t="s">
        <v>12</v>
      </c>
      <c r="D16" s="25">
        <f aca="true" t="shared" si="1" ref="D16:O16">SUM(D13:D15)</f>
        <v>0</v>
      </c>
      <c r="E16" s="25">
        <f t="shared" si="1"/>
        <v>0</v>
      </c>
      <c r="F16" s="25">
        <f t="shared" si="1"/>
        <v>0</v>
      </c>
      <c r="G16" s="25">
        <f t="shared" si="1"/>
        <v>0</v>
      </c>
      <c r="H16" s="25">
        <f t="shared" si="1"/>
        <v>0</v>
      </c>
      <c r="I16" s="25">
        <f t="shared" si="1"/>
        <v>564.79</v>
      </c>
      <c r="J16" s="25">
        <f t="shared" si="1"/>
        <v>681.5300000000001</v>
      </c>
      <c r="K16" s="25">
        <f t="shared" si="1"/>
        <v>633.2</v>
      </c>
      <c r="L16" s="25">
        <f t="shared" si="1"/>
        <v>660.46</v>
      </c>
      <c r="M16" s="25">
        <f t="shared" si="1"/>
        <v>0</v>
      </c>
      <c r="N16" s="25">
        <f t="shared" si="1"/>
        <v>0</v>
      </c>
      <c r="O16" s="25">
        <f t="shared" si="1"/>
        <v>0</v>
      </c>
    </row>
    <row r="17" spans="1:15" ht="15">
      <c r="A17" s="184" t="s">
        <v>14</v>
      </c>
      <c r="B17" s="187">
        <v>1</v>
      </c>
      <c r="C17" s="26" t="s">
        <v>9</v>
      </c>
      <c r="D17" s="8"/>
      <c r="E17" s="9"/>
      <c r="F17" s="9"/>
      <c r="G17" s="9"/>
      <c r="H17" s="9">
        <v>2.450784</v>
      </c>
      <c r="I17" s="9">
        <v>3.44163575</v>
      </c>
      <c r="J17" s="9">
        <v>3.567439</v>
      </c>
      <c r="K17" s="9">
        <v>3.6396122500000008</v>
      </c>
      <c r="L17" s="9">
        <v>3.716638</v>
      </c>
      <c r="M17" s="9">
        <v>3.55977625</v>
      </c>
      <c r="N17" s="9"/>
      <c r="O17" s="9"/>
    </row>
    <row r="18" spans="1:15" ht="15">
      <c r="A18" s="185"/>
      <c r="B18" s="188"/>
      <c r="C18" s="6" t="s">
        <v>10</v>
      </c>
      <c r="D18" s="27"/>
      <c r="E18" s="28"/>
      <c r="F18" s="28"/>
      <c r="G18" s="28"/>
      <c r="H18" s="28">
        <v>0.372067</v>
      </c>
      <c r="I18" s="28">
        <v>0.533775475</v>
      </c>
      <c r="J18" s="28">
        <v>0.561938075</v>
      </c>
      <c r="K18" s="28">
        <v>0.5611289749999999</v>
      </c>
      <c r="L18" s="28">
        <v>0.565319525</v>
      </c>
      <c r="M18" s="28">
        <v>0.5437605999999999</v>
      </c>
      <c r="N18" s="28"/>
      <c r="O18" s="9"/>
    </row>
    <row r="19" spans="1:15" ht="15.75" thickBot="1">
      <c r="A19" s="185"/>
      <c r="B19" s="188"/>
      <c r="C19" s="6" t="s">
        <v>11</v>
      </c>
      <c r="D19" s="10"/>
      <c r="E19" s="11"/>
      <c r="F19" s="11"/>
      <c r="G19" s="11"/>
      <c r="H19" s="11">
        <v>0.14336627500000002</v>
      </c>
      <c r="I19" s="11">
        <v>0.2112105</v>
      </c>
      <c r="J19" s="11">
        <v>0.220205175</v>
      </c>
      <c r="K19" s="11">
        <v>0.226039775</v>
      </c>
      <c r="L19" s="11">
        <v>0.21948002500000002</v>
      </c>
      <c r="M19" s="11">
        <v>0.19403867500000002</v>
      </c>
      <c r="N19" s="11"/>
      <c r="O19" s="11"/>
    </row>
    <row r="20" spans="1:15" ht="15.75" thickBot="1">
      <c r="A20" s="186"/>
      <c r="B20" s="189"/>
      <c r="C20" s="12" t="s">
        <v>12</v>
      </c>
      <c r="D20" s="29">
        <f>SUM(D17:D19)</f>
        <v>0</v>
      </c>
      <c r="E20" s="29">
        <f>SUM(E17:E19)</f>
        <v>0</v>
      </c>
      <c r="F20" s="29">
        <f>SUM(F17:F19)</f>
        <v>0</v>
      </c>
      <c r="G20" s="29">
        <f>SUM(G17:G19)</f>
        <v>0</v>
      </c>
      <c r="H20" s="29">
        <f aca="true" t="shared" si="2" ref="H20:N20">SUM(H17:H19)</f>
        <v>2.966217275</v>
      </c>
      <c r="I20" s="29">
        <f t="shared" si="2"/>
        <v>4.186621725</v>
      </c>
      <c r="J20" s="29">
        <f t="shared" si="2"/>
        <v>4.34958225</v>
      </c>
      <c r="K20" s="29">
        <f t="shared" si="2"/>
        <v>4.426781000000001</v>
      </c>
      <c r="L20" s="29">
        <f t="shared" si="2"/>
        <v>4.50143755</v>
      </c>
      <c r="M20" s="29">
        <f t="shared" si="2"/>
        <v>4.297575525</v>
      </c>
      <c r="N20" s="29">
        <f t="shared" si="2"/>
        <v>0</v>
      </c>
      <c r="O20" s="29">
        <f>SUM(O17:O19)</f>
        <v>0</v>
      </c>
    </row>
    <row r="21" spans="1:15" ht="15">
      <c r="A21" s="178" t="s">
        <v>15</v>
      </c>
      <c r="B21" s="181">
        <v>1</v>
      </c>
      <c r="C21" s="30" t="s">
        <v>9</v>
      </c>
      <c r="D21" s="31"/>
      <c r="E21" s="32"/>
      <c r="F21" s="32"/>
      <c r="G21" s="32"/>
      <c r="H21" s="32">
        <v>64.83613000000001</v>
      </c>
      <c r="I21" s="32">
        <v>89.05786</v>
      </c>
      <c r="J21" s="32">
        <v>94.360495</v>
      </c>
      <c r="K21" s="32">
        <v>95.28786500000002</v>
      </c>
      <c r="L21" s="32">
        <v>97.35922249999999</v>
      </c>
      <c r="M21" s="32">
        <v>91.94156749999999</v>
      </c>
      <c r="N21" s="32"/>
      <c r="O21" s="32"/>
    </row>
    <row r="22" spans="1:15" ht="15">
      <c r="A22" s="194"/>
      <c r="B22" s="196"/>
      <c r="C22" s="14" t="s">
        <v>10</v>
      </c>
      <c r="D22" s="33"/>
      <c r="E22" s="34"/>
      <c r="F22" s="34"/>
      <c r="G22" s="34"/>
      <c r="H22" s="34">
        <v>19.187952499999998</v>
      </c>
      <c r="I22" s="34">
        <v>21.042935</v>
      </c>
      <c r="J22" s="34">
        <v>23.359827499999998</v>
      </c>
      <c r="K22" s="34">
        <v>25.008860000000002</v>
      </c>
      <c r="L22" s="34">
        <v>24.680302500000003</v>
      </c>
      <c r="M22" s="34">
        <v>27.5744575</v>
      </c>
      <c r="N22" s="34"/>
      <c r="O22" s="32"/>
    </row>
    <row r="23" spans="1:15" ht="15.75" thickBot="1">
      <c r="A23" s="194"/>
      <c r="B23" s="196"/>
      <c r="C23" s="14" t="s">
        <v>11</v>
      </c>
      <c r="D23" s="35"/>
      <c r="E23" s="36"/>
      <c r="F23" s="36"/>
      <c r="G23" s="36"/>
      <c r="H23" s="36">
        <v>6.8062435</v>
      </c>
      <c r="I23" s="36">
        <v>9.1787925</v>
      </c>
      <c r="J23" s="36">
        <v>10.052065500000001</v>
      </c>
      <c r="K23" s="36">
        <v>10.07419575</v>
      </c>
      <c r="L23" s="36">
        <v>9.55467325</v>
      </c>
      <c r="M23" s="36">
        <v>9.44114625</v>
      </c>
      <c r="N23" s="36"/>
      <c r="O23" s="36"/>
    </row>
    <row r="24" spans="1:15" ht="15.75" thickBot="1">
      <c r="A24" s="195"/>
      <c r="B24" s="197"/>
      <c r="C24" s="24" t="s">
        <v>12</v>
      </c>
      <c r="D24" s="25">
        <f aca="true" t="shared" si="3" ref="D24:O24">SUM(D21:D23)</f>
        <v>0</v>
      </c>
      <c r="E24" s="25">
        <f t="shared" si="3"/>
        <v>0</v>
      </c>
      <c r="F24" s="25">
        <f t="shared" si="3"/>
        <v>0</v>
      </c>
      <c r="G24" s="25">
        <f t="shared" si="3"/>
        <v>0</v>
      </c>
      <c r="H24" s="25">
        <f t="shared" si="3"/>
        <v>90.830326</v>
      </c>
      <c r="I24" s="25">
        <f t="shared" si="3"/>
        <v>119.2795875</v>
      </c>
      <c r="J24" s="25">
        <f t="shared" si="3"/>
        <v>127.77238799999999</v>
      </c>
      <c r="K24" s="25">
        <f t="shared" si="3"/>
        <v>130.37092075</v>
      </c>
      <c r="L24" s="25">
        <f t="shared" si="3"/>
        <v>131.59419825</v>
      </c>
      <c r="M24" s="25">
        <f t="shared" si="3"/>
        <v>128.95717125</v>
      </c>
      <c r="N24" s="25">
        <f t="shared" si="3"/>
        <v>0</v>
      </c>
      <c r="O24" s="25">
        <f t="shared" si="3"/>
        <v>0</v>
      </c>
    </row>
    <row r="25" spans="1:15" s="41" customFormat="1" ht="15" customHeight="1">
      <c r="A25" s="192" t="s">
        <v>16</v>
      </c>
      <c r="B25" s="193">
        <v>1</v>
      </c>
      <c r="C25" s="37" t="s">
        <v>9</v>
      </c>
      <c r="D25" s="38">
        <v>5.684369024856595</v>
      </c>
      <c r="E25" s="39">
        <v>5.643065299514301</v>
      </c>
      <c r="F25" s="39">
        <v>6.964448188711036</v>
      </c>
      <c r="G25" s="39">
        <v>8.93574144486692</v>
      </c>
      <c r="H25" s="39">
        <v>9.568397417906258</v>
      </c>
      <c r="I25" s="39">
        <v>8.049888782967907</v>
      </c>
      <c r="J25" s="39">
        <v>9.701455894947188</v>
      </c>
      <c r="K25" s="39">
        <v>10.30717299578059</v>
      </c>
      <c r="L25" s="39">
        <v>8.058773132282385</v>
      </c>
      <c r="M25" s="39">
        <v>10.732669322709164</v>
      </c>
      <c r="N25" s="39">
        <v>8.720119098256061</v>
      </c>
      <c r="O25" s="40">
        <v>6.196439169139467</v>
      </c>
    </row>
    <row r="26" spans="1:15" s="41" customFormat="1" ht="15">
      <c r="A26" s="179"/>
      <c r="B26" s="182"/>
      <c r="C26" s="6" t="s">
        <v>10</v>
      </c>
      <c r="D26" s="42">
        <v>12.855258126195025</v>
      </c>
      <c r="E26" s="43">
        <v>11.767728008634647</v>
      </c>
      <c r="F26" s="43">
        <v>15.38681550126369</v>
      </c>
      <c r="G26" s="43">
        <v>21.185678073510775</v>
      </c>
      <c r="H26" s="43">
        <v>24.570053325849003</v>
      </c>
      <c r="I26" s="43">
        <v>22.571051795360663</v>
      </c>
      <c r="J26" s="43">
        <v>24.578418498429915</v>
      </c>
      <c r="K26" s="43">
        <v>24.433755274261603</v>
      </c>
      <c r="L26" s="43">
        <v>20.528444139821797</v>
      </c>
      <c r="M26" s="43">
        <v>19.062815405046482</v>
      </c>
      <c r="N26" s="43">
        <v>14.918757975329644</v>
      </c>
      <c r="O26" s="44">
        <v>13.766369930761623</v>
      </c>
    </row>
    <row r="27" spans="1:15" s="41" customFormat="1" ht="15.75" thickBot="1">
      <c r="A27" s="179"/>
      <c r="B27" s="182"/>
      <c r="C27" s="6" t="s">
        <v>11</v>
      </c>
      <c r="D27" s="45">
        <v>3.360372848948374</v>
      </c>
      <c r="E27" s="46">
        <v>1.9892066918510523</v>
      </c>
      <c r="F27" s="46">
        <v>2.548736310025274</v>
      </c>
      <c r="G27" s="46">
        <v>2.978580481622307</v>
      </c>
      <c r="H27" s="46">
        <v>3.1615492562447374</v>
      </c>
      <c r="I27" s="46">
        <v>2.2790594216714335</v>
      </c>
      <c r="J27" s="46">
        <v>2.4201256066228947</v>
      </c>
      <c r="K27" s="46">
        <v>2.4590717299578055</v>
      </c>
      <c r="L27" s="46">
        <v>1.9127827278958192</v>
      </c>
      <c r="M27" s="46">
        <v>1.8045152722443558</v>
      </c>
      <c r="N27" s="46">
        <v>1.0611229264142916</v>
      </c>
      <c r="O27" s="47">
        <v>1.237190900098912</v>
      </c>
    </row>
    <row r="28" spans="1:15" s="41" customFormat="1" ht="15.75" thickBot="1">
      <c r="A28" s="180"/>
      <c r="B28" s="183"/>
      <c r="C28" s="48" t="s">
        <v>12</v>
      </c>
      <c r="D28" s="49">
        <f aca="true" t="shared" si="4" ref="D28:L28">SUM(D25:D27)</f>
        <v>21.89999999999999</v>
      </c>
      <c r="E28" s="49">
        <f t="shared" si="4"/>
        <v>19.4</v>
      </c>
      <c r="F28" s="49">
        <f t="shared" si="4"/>
        <v>24.9</v>
      </c>
      <c r="G28" s="49">
        <f t="shared" si="4"/>
        <v>33.1</v>
      </c>
      <c r="H28" s="49">
        <f t="shared" si="4"/>
        <v>37.3</v>
      </c>
      <c r="I28" s="49">
        <f t="shared" si="4"/>
        <v>32.900000000000006</v>
      </c>
      <c r="J28" s="49">
        <f t="shared" si="4"/>
        <v>36.699999999999996</v>
      </c>
      <c r="K28" s="49">
        <f t="shared" si="4"/>
        <v>37.199999999999996</v>
      </c>
      <c r="L28" s="49">
        <f t="shared" si="4"/>
        <v>30.500000000000004</v>
      </c>
      <c r="M28" s="49">
        <f>SUM(M25:M27)</f>
        <v>31.6</v>
      </c>
      <c r="N28" s="49">
        <f>SUM(N25:N27)</f>
        <v>24.699999999999996</v>
      </c>
      <c r="O28" s="49">
        <f>SUM(O25:O27)</f>
        <v>21.200000000000003</v>
      </c>
    </row>
    <row r="29" spans="1:15" ht="15">
      <c r="A29" s="178" t="s">
        <v>17</v>
      </c>
      <c r="B29" s="181">
        <v>1</v>
      </c>
      <c r="C29" s="30" t="s">
        <v>9</v>
      </c>
      <c r="D29" s="31">
        <v>5.816071098242</v>
      </c>
      <c r="E29" s="32">
        <v>6.1937769469656185</v>
      </c>
      <c r="F29" s="32">
        <v>5.917212163848974</v>
      </c>
      <c r="G29" s="32">
        <v>6.653190614551644</v>
      </c>
      <c r="H29" s="32">
        <v>7.1147960529387495</v>
      </c>
      <c r="I29" s="32">
        <v>7.235516420008504</v>
      </c>
      <c r="J29" s="32">
        <v>7.635205677817303</v>
      </c>
      <c r="K29" s="32">
        <v>7.8278714581832105</v>
      </c>
      <c r="L29" s="32">
        <v>7.924702815855551</v>
      </c>
      <c r="M29" s="32">
        <v>7.491787974503469</v>
      </c>
      <c r="N29" s="32">
        <v>6.938302266662872</v>
      </c>
      <c r="O29" s="32">
        <v>5.826337128519579</v>
      </c>
    </row>
    <row r="30" spans="1:15" ht="15">
      <c r="A30" s="194"/>
      <c r="B30" s="196"/>
      <c r="C30" s="14" t="s">
        <v>10</v>
      </c>
      <c r="D30" s="33">
        <v>-0.045192943359921835</v>
      </c>
      <c r="E30" s="34">
        <v>-0.04310620326556649</v>
      </c>
      <c r="F30" s="34">
        <v>-0.04433652980982359</v>
      </c>
      <c r="G30" s="34">
        <v>-0.04908272559252005</v>
      </c>
      <c r="H30" s="34">
        <v>-0.05285884227528963</v>
      </c>
      <c r="I30" s="34">
        <v>-0.0655801668642607</v>
      </c>
      <c r="J30" s="34">
        <v>-0.07212497181046455</v>
      </c>
      <c r="K30" s="34">
        <v>-0.07177245988723145</v>
      </c>
      <c r="L30" s="34">
        <v>-0.0667414314225684</v>
      </c>
      <c r="M30" s="34">
        <v>-0.05043280645924268</v>
      </c>
      <c r="N30" s="34">
        <v>-0.048920096942369075</v>
      </c>
      <c r="O30" s="32">
        <v>-0.046507668435770144</v>
      </c>
    </row>
    <row r="31" spans="1:15" ht="15.75" thickBot="1">
      <c r="A31" s="194"/>
      <c r="B31" s="196"/>
      <c r="C31" s="82" t="s">
        <v>11</v>
      </c>
      <c r="D31" s="35">
        <v>0.6291218451179219</v>
      </c>
      <c r="E31" s="36">
        <v>0.6493292562999471</v>
      </c>
      <c r="F31" s="36">
        <v>0.6271243659608503</v>
      </c>
      <c r="G31" s="36">
        <v>0.6958921110408762</v>
      </c>
      <c r="H31" s="36">
        <v>0.7380627893365397</v>
      </c>
      <c r="I31" s="36">
        <v>0.7300637468557564</v>
      </c>
      <c r="J31" s="36">
        <v>0.7369192939931636</v>
      </c>
      <c r="K31" s="36">
        <v>0.7439010017040225</v>
      </c>
      <c r="L31" s="36">
        <v>0.7420386155670178</v>
      </c>
      <c r="M31" s="36">
        <v>0.7586448319557733</v>
      </c>
      <c r="N31" s="36">
        <v>0.7106178302794955</v>
      </c>
      <c r="O31" s="36">
        <v>0.6201705399161922</v>
      </c>
    </row>
    <row r="32" spans="1:15" ht="15.75" thickBot="1">
      <c r="A32" s="195"/>
      <c r="B32" s="197"/>
      <c r="C32" s="24" t="s">
        <v>12</v>
      </c>
      <c r="D32" s="25">
        <f aca="true" t="shared" si="5" ref="D32:O32">SUM(D29:D31)</f>
        <v>6.4</v>
      </c>
      <c r="E32" s="25">
        <f t="shared" si="5"/>
        <v>6.799999999999999</v>
      </c>
      <c r="F32" s="25">
        <f t="shared" si="5"/>
        <v>6.5</v>
      </c>
      <c r="G32" s="25">
        <f t="shared" si="5"/>
        <v>7.300000000000001</v>
      </c>
      <c r="H32" s="25">
        <f t="shared" si="5"/>
        <v>7.799999999999999</v>
      </c>
      <c r="I32" s="25">
        <f t="shared" si="5"/>
        <v>7.8999999999999995</v>
      </c>
      <c r="J32" s="25">
        <f t="shared" si="5"/>
        <v>8.300000000000002</v>
      </c>
      <c r="K32" s="25">
        <f t="shared" si="5"/>
        <v>8.500000000000002</v>
      </c>
      <c r="L32" s="25">
        <f t="shared" si="5"/>
        <v>8.600000000000001</v>
      </c>
      <c r="M32" s="25">
        <f t="shared" si="5"/>
        <v>8.2</v>
      </c>
      <c r="N32" s="25">
        <f t="shared" si="5"/>
        <v>7.6</v>
      </c>
      <c r="O32" s="25">
        <f t="shared" si="5"/>
        <v>6.400000000000001</v>
      </c>
    </row>
    <row r="33" spans="1:15" ht="15">
      <c r="A33" s="184" t="s">
        <v>18</v>
      </c>
      <c r="B33" s="187">
        <v>1</v>
      </c>
      <c r="C33" s="6" t="s">
        <v>9</v>
      </c>
      <c r="D33" s="8"/>
      <c r="E33" s="9"/>
      <c r="F33" s="9"/>
      <c r="G33" s="9"/>
      <c r="H33" s="50">
        <v>10.20219258472741</v>
      </c>
      <c r="I33" s="50">
        <v>10.208191702205715</v>
      </c>
      <c r="J33" s="50">
        <v>10.7846264942709</v>
      </c>
      <c r="K33" s="50">
        <v>10.904261632387485</v>
      </c>
      <c r="L33" s="50">
        <v>10.944400812813761</v>
      </c>
      <c r="M33" s="50">
        <v>10.391758435893719</v>
      </c>
      <c r="N33" s="9"/>
      <c r="O33" s="9"/>
    </row>
    <row r="34" spans="1:15" ht="15">
      <c r="A34" s="185"/>
      <c r="B34" s="188"/>
      <c r="C34" s="6" t="s">
        <v>10</v>
      </c>
      <c r="D34" s="27"/>
      <c r="E34" s="28"/>
      <c r="F34" s="28"/>
      <c r="G34" s="28"/>
      <c r="H34" s="51">
        <v>1.5986402525430343</v>
      </c>
      <c r="I34" s="51">
        <v>1.6581101967934477</v>
      </c>
      <c r="J34" s="51">
        <v>1.736668950079037</v>
      </c>
      <c r="K34" s="51">
        <v>1.72612184530759</v>
      </c>
      <c r="L34" s="51">
        <v>1.6977355492316952</v>
      </c>
      <c r="M34" s="51">
        <v>1.5581421651165477</v>
      </c>
      <c r="N34" s="28"/>
      <c r="O34" s="28"/>
    </row>
    <row r="35" spans="1:15" ht="15.75" thickBot="1">
      <c r="A35" s="185"/>
      <c r="B35" s="188"/>
      <c r="C35" s="6" t="s">
        <v>11</v>
      </c>
      <c r="D35" s="10"/>
      <c r="E35" s="11"/>
      <c r="F35" s="11"/>
      <c r="G35" s="11"/>
      <c r="H35" s="52">
        <v>0.8021586889951926</v>
      </c>
      <c r="I35" s="52">
        <v>0.8392401891324416</v>
      </c>
      <c r="J35" s="52">
        <v>0.8837963286905607</v>
      </c>
      <c r="K35" s="52">
        <v>0.8734894033714657</v>
      </c>
      <c r="L35" s="52">
        <v>0.8601583599799036</v>
      </c>
      <c r="M35" s="52">
        <v>0.7504498101683479</v>
      </c>
      <c r="N35" s="11"/>
      <c r="O35" s="11"/>
    </row>
    <row r="36" spans="1:15" ht="15.75" thickBot="1">
      <c r="A36" s="186"/>
      <c r="B36" s="189"/>
      <c r="C36" s="12" t="s">
        <v>12</v>
      </c>
      <c r="D36" s="49">
        <f aca="true" t="shared" si="6" ref="D36:O36">SUM(D33:D35)</f>
        <v>0</v>
      </c>
      <c r="E36" s="49">
        <f t="shared" si="6"/>
        <v>0</v>
      </c>
      <c r="F36" s="49">
        <f t="shared" si="6"/>
        <v>0</v>
      </c>
      <c r="G36" s="49">
        <f t="shared" si="6"/>
        <v>0</v>
      </c>
      <c r="H36" s="49">
        <f t="shared" si="6"/>
        <v>12.602991526265637</v>
      </c>
      <c r="I36" s="49">
        <f t="shared" si="6"/>
        <v>12.705542088131605</v>
      </c>
      <c r="J36" s="49">
        <f t="shared" si="6"/>
        <v>13.405091773040498</v>
      </c>
      <c r="K36" s="49">
        <f t="shared" si="6"/>
        <v>13.50387288106654</v>
      </c>
      <c r="L36" s="49">
        <f t="shared" si="6"/>
        <v>13.50229472202536</v>
      </c>
      <c r="M36" s="49">
        <f t="shared" si="6"/>
        <v>12.700350411178615</v>
      </c>
      <c r="N36" s="49">
        <f t="shared" si="6"/>
        <v>0</v>
      </c>
      <c r="O36" s="49">
        <f t="shared" si="6"/>
        <v>0</v>
      </c>
    </row>
    <row r="37" spans="1:15" ht="15">
      <c r="A37" s="178" t="s">
        <v>19</v>
      </c>
      <c r="B37" s="181">
        <v>1</v>
      </c>
      <c r="C37" s="14" t="s">
        <v>9</v>
      </c>
      <c r="D37" s="31"/>
      <c r="E37" s="32"/>
      <c r="F37" s="32"/>
      <c r="G37" s="32"/>
      <c r="H37" s="53">
        <v>0.4585885751437548</v>
      </c>
      <c r="I37" s="53">
        <v>0.45805977776982626</v>
      </c>
      <c r="J37" s="53">
        <v>0.45287017960230497</v>
      </c>
      <c r="K37" s="53">
        <v>0.5269108050792954</v>
      </c>
      <c r="L37" s="53">
        <v>0.4621970101862497</v>
      </c>
      <c r="M37" s="53">
        <v>0.46710352574590913</v>
      </c>
      <c r="N37" s="32"/>
      <c r="O37" s="32"/>
    </row>
    <row r="38" spans="1:15" ht="15">
      <c r="A38" s="179"/>
      <c r="B38" s="182"/>
      <c r="C38" s="14" t="s">
        <v>10</v>
      </c>
      <c r="D38" s="33"/>
      <c r="E38" s="34"/>
      <c r="F38" s="34"/>
      <c r="G38" s="34"/>
      <c r="H38" s="54">
        <v>0.18917035543218574</v>
      </c>
      <c r="I38" s="54">
        <v>0.18672318298749987</v>
      </c>
      <c r="J38" s="54">
        <v>0.19181612173679988</v>
      </c>
      <c r="K38" s="54">
        <v>0.21220669137320897</v>
      </c>
      <c r="L38" s="54">
        <v>0.18609935175334802</v>
      </c>
      <c r="M38" s="54">
        <v>0.18602143586782738</v>
      </c>
      <c r="N38" s="34"/>
      <c r="O38" s="34"/>
    </row>
    <row r="39" spans="1:15" ht="15.75" thickBot="1">
      <c r="A39" s="179"/>
      <c r="B39" s="182"/>
      <c r="C39" s="14" t="s">
        <v>11</v>
      </c>
      <c r="D39" s="35"/>
      <c r="E39" s="36"/>
      <c r="F39" s="36"/>
      <c r="G39" s="36"/>
      <c r="H39" s="55">
        <v>0.04491988533357212</v>
      </c>
      <c r="I39" s="55">
        <v>0.04810728625347094</v>
      </c>
      <c r="J39" s="55">
        <v>0.04776408627842233</v>
      </c>
      <c r="K39" s="55">
        <v>0.05285997151951453</v>
      </c>
      <c r="L39" s="55">
        <v>0.044647796115013946</v>
      </c>
      <c r="M39" s="55">
        <v>0.03982590835351401</v>
      </c>
      <c r="N39" s="36"/>
      <c r="O39" s="36"/>
    </row>
    <row r="40" spans="1:15" ht="15.75" thickBot="1">
      <c r="A40" s="180"/>
      <c r="B40" s="183"/>
      <c r="C40" s="24" t="s">
        <v>12</v>
      </c>
      <c r="D40" s="25">
        <f aca="true" t="shared" si="7" ref="D40:O40">SUM(D37:D39)</f>
        <v>0</v>
      </c>
      <c r="E40" s="25">
        <f t="shared" si="7"/>
        <v>0</v>
      </c>
      <c r="F40" s="25">
        <f t="shared" si="7"/>
        <v>0</v>
      </c>
      <c r="G40" s="25">
        <f t="shared" si="7"/>
        <v>0</v>
      </c>
      <c r="H40" s="25">
        <f t="shared" si="7"/>
        <v>0.6926788159095127</v>
      </c>
      <c r="I40" s="25">
        <f t="shared" si="7"/>
        <v>0.692890247010797</v>
      </c>
      <c r="J40" s="25">
        <f t="shared" si="7"/>
        <v>0.6924503876175272</v>
      </c>
      <c r="K40" s="25">
        <f t="shared" si="7"/>
        <v>0.791977467972019</v>
      </c>
      <c r="L40" s="25">
        <f t="shared" si="7"/>
        <v>0.6929441580546116</v>
      </c>
      <c r="M40" s="25">
        <f t="shared" si="7"/>
        <v>0.6929508699672504</v>
      </c>
      <c r="N40" s="25">
        <f t="shared" si="7"/>
        <v>0</v>
      </c>
      <c r="O40" s="25">
        <f t="shared" si="7"/>
        <v>0</v>
      </c>
    </row>
    <row r="41" spans="1:15" ht="15">
      <c r="A41" s="184" t="s">
        <v>20</v>
      </c>
      <c r="B41" s="187">
        <v>0</v>
      </c>
      <c r="C41" s="6" t="s">
        <v>9</v>
      </c>
      <c r="D41" s="8">
        <v>51.54826707200455</v>
      </c>
      <c r="E41" s="9">
        <v>52.63858791739134</v>
      </c>
      <c r="F41" s="9">
        <v>52.62532952299031</v>
      </c>
      <c r="G41" s="9">
        <v>59.557098403385595</v>
      </c>
      <c r="H41" s="9">
        <v>62.33548864988458</v>
      </c>
      <c r="I41" s="9">
        <v>40.971925711951215</v>
      </c>
      <c r="J41" s="9">
        <v>42.37795625220276</v>
      </c>
      <c r="K41" s="9">
        <v>43.28148955687373</v>
      </c>
      <c r="L41" s="9">
        <v>43.56894624184354</v>
      </c>
      <c r="M41" s="9">
        <v>51.5679730305508</v>
      </c>
      <c r="N41" s="9">
        <v>60.645152268260986</v>
      </c>
      <c r="O41" s="9">
        <v>51.56107076054523</v>
      </c>
    </row>
    <row r="42" spans="1:15" ht="15">
      <c r="A42" s="185"/>
      <c r="B42" s="188"/>
      <c r="C42" s="6" t="s">
        <v>10</v>
      </c>
      <c r="D42" s="27">
        <v>11.225256153997858</v>
      </c>
      <c r="E42" s="28">
        <v>12.51160942270397</v>
      </c>
      <c r="F42" s="28">
        <v>13.221154472607926</v>
      </c>
      <c r="G42" s="28">
        <v>15.701960115395247</v>
      </c>
      <c r="H42" s="28">
        <v>15.077415139195356</v>
      </c>
      <c r="I42" s="28">
        <v>9.772619355118566</v>
      </c>
      <c r="J42" s="28">
        <v>9.088615831307337</v>
      </c>
      <c r="K42" s="28">
        <v>8.767632399719178</v>
      </c>
      <c r="L42" s="28">
        <v>8.676850365853936</v>
      </c>
      <c r="M42" s="28">
        <v>10.74238666044134</v>
      </c>
      <c r="N42" s="28">
        <v>13.230017701636509</v>
      </c>
      <c r="O42" s="28">
        <v>11.421445125691246</v>
      </c>
    </row>
    <row r="43" spans="1:15" ht="15.75" thickBot="1">
      <c r="A43" s="185"/>
      <c r="B43" s="188"/>
      <c r="C43" s="6" t="s">
        <v>11</v>
      </c>
      <c r="D43" s="10">
        <v>3.2264767739975815</v>
      </c>
      <c r="E43" s="11">
        <v>3.4498026599046767</v>
      </c>
      <c r="F43" s="11">
        <v>3.5535160044017666</v>
      </c>
      <c r="G43" s="11">
        <v>4.240941481219149</v>
      </c>
      <c r="H43" s="11">
        <v>4.187096210920047</v>
      </c>
      <c r="I43" s="11">
        <v>2.855454932930222</v>
      </c>
      <c r="J43" s="11">
        <v>2.733427916489912</v>
      </c>
      <c r="K43" s="11">
        <v>2.6508780434070944</v>
      </c>
      <c r="L43" s="11">
        <v>2.554203392302516</v>
      </c>
      <c r="M43" s="11">
        <v>2.9896403090078456</v>
      </c>
      <c r="N43" s="11">
        <v>3.72483003010251</v>
      </c>
      <c r="O43" s="11">
        <v>3.2174841137635184</v>
      </c>
    </row>
    <row r="44" spans="1:15" ht="15.75" thickBot="1">
      <c r="A44" s="186"/>
      <c r="B44" s="189"/>
      <c r="C44" s="63" t="s">
        <v>12</v>
      </c>
      <c r="D44" s="49">
        <f aca="true" t="shared" si="8" ref="D44:O44">SUM(D41:D43)</f>
        <v>65.99999999999999</v>
      </c>
      <c r="E44" s="49">
        <f t="shared" si="8"/>
        <v>68.59999999999998</v>
      </c>
      <c r="F44" s="49">
        <f t="shared" si="8"/>
        <v>69.4</v>
      </c>
      <c r="G44" s="49">
        <f t="shared" si="8"/>
        <v>79.5</v>
      </c>
      <c r="H44" s="49">
        <f t="shared" si="8"/>
        <v>81.59999999999998</v>
      </c>
      <c r="I44" s="49">
        <f t="shared" si="8"/>
        <v>53.6</v>
      </c>
      <c r="J44" s="49">
        <f t="shared" si="8"/>
        <v>54.2</v>
      </c>
      <c r="K44" s="49">
        <f t="shared" si="8"/>
        <v>54.7</v>
      </c>
      <c r="L44" s="49">
        <f t="shared" si="8"/>
        <v>54.8</v>
      </c>
      <c r="M44" s="49">
        <f t="shared" si="8"/>
        <v>65.29999999999998</v>
      </c>
      <c r="N44" s="49">
        <f t="shared" si="8"/>
        <v>77.60000000000001</v>
      </c>
      <c r="O44" s="49">
        <f t="shared" si="8"/>
        <v>66.19999999999999</v>
      </c>
    </row>
    <row r="45" spans="1:15" ht="15.75" thickBot="1">
      <c r="A45" s="83"/>
      <c r="B45" s="84"/>
      <c r="C45" s="85"/>
      <c r="D45" s="86"/>
      <c r="E45" s="86"/>
      <c r="F45" s="86"/>
      <c r="G45" s="86"/>
      <c r="H45" s="86"/>
      <c r="I45" s="86"/>
      <c r="J45" s="86"/>
      <c r="K45" s="86"/>
      <c r="L45" s="86"/>
      <c r="M45" s="86"/>
      <c r="N45" s="86"/>
      <c r="O45" s="86"/>
    </row>
    <row r="46" spans="1:15" ht="15" customHeight="1" thickBot="1">
      <c r="A46" s="190" t="s">
        <v>21</v>
      </c>
      <c r="B46" s="191"/>
      <c r="C46" s="87" t="s">
        <v>9</v>
      </c>
      <c r="D46" s="88">
        <f>SUMIF($C$9:$O$40,$C46,D$9:D$40)</f>
        <v>415.10974845791617</v>
      </c>
      <c r="E46" s="88">
        <f aca="true" t="shared" si="9" ref="E46:O46">SUMIF($C$9:$O$40,$C46,E$9:E$40)</f>
        <v>428.706115912249</v>
      </c>
      <c r="F46" s="88">
        <f t="shared" si="9"/>
        <v>412.9798902711269</v>
      </c>
      <c r="G46" s="88">
        <f t="shared" si="9"/>
        <v>445.91291735971384</v>
      </c>
      <c r="H46" s="88">
        <f t="shared" si="9"/>
        <v>530.7636120647367</v>
      </c>
      <c r="I46" s="88">
        <f t="shared" si="9"/>
        <v>955.1562089144268</v>
      </c>
      <c r="J46" s="88">
        <f t="shared" si="9"/>
        <v>1069.7971086104162</v>
      </c>
      <c r="K46" s="88">
        <f t="shared" si="9"/>
        <v>1027.1869673162435</v>
      </c>
      <c r="L46" s="88">
        <f t="shared" si="9"/>
        <v>1062.718461156353</v>
      </c>
      <c r="M46" s="88">
        <f t="shared" si="9"/>
        <v>548.8389037000389</v>
      </c>
      <c r="N46" s="88">
        <f t="shared" si="9"/>
        <v>407.53850546648687</v>
      </c>
      <c r="O46" s="88">
        <f t="shared" si="9"/>
        <v>383.0573071690333</v>
      </c>
    </row>
    <row r="47" spans="1:15" ht="15.75" thickBot="1">
      <c r="A47" s="191"/>
      <c r="B47" s="191"/>
      <c r="C47" s="89" t="s">
        <v>10</v>
      </c>
      <c r="D47" s="88">
        <f aca="true" t="shared" si="10" ref="D47:O48">SUMIF($C$9:$O$40,$C47,D$9:D$40)</f>
        <v>100.23913942604513</v>
      </c>
      <c r="E47" s="88">
        <f t="shared" si="10"/>
        <v>95.01478658609629</v>
      </c>
      <c r="F47" s="88">
        <f t="shared" si="10"/>
        <v>102.51383632443402</v>
      </c>
      <c r="G47" s="88">
        <f t="shared" si="10"/>
        <v>111.31636541632017</v>
      </c>
      <c r="H47" s="88">
        <f t="shared" si="10"/>
        <v>141.79935788095588</v>
      </c>
      <c r="I47" s="88">
        <f t="shared" si="10"/>
        <v>195.38034322339342</v>
      </c>
      <c r="J47" s="88">
        <f t="shared" si="10"/>
        <v>211.3661092455608</v>
      </c>
      <c r="K47" s="88">
        <f t="shared" si="10"/>
        <v>209.26964445376615</v>
      </c>
      <c r="L47" s="88">
        <f t="shared" si="10"/>
        <v>206.33939048074055</v>
      </c>
      <c r="M47" s="88">
        <f t="shared" si="10"/>
        <v>139.02533963019766</v>
      </c>
      <c r="N47" s="88">
        <f t="shared" si="10"/>
        <v>102.97607900314136</v>
      </c>
      <c r="O47" s="88">
        <f t="shared" si="10"/>
        <v>96.22462648378435</v>
      </c>
    </row>
    <row r="48" spans="1:15" ht="15.75" thickBot="1">
      <c r="A48" s="191"/>
      <c r="B48" s="191"/>
      <c r="C48" s="90" t="s">
        <v>11</v>
      </c>
      <c r="D48" s="88">
        <f t="shared" si="10"/>
        <v>73.68613015171036</v>
      </c>
      <c r="E48" s="88">
        <f t="shared" si="10"/>
        <v>77.45903774677083</v>
      </c>
      <c r="F48" s="88">
        <f t="shared" si="10"/>
        <v>73.31127761292419</v>
      </c>
      <c r="G48" s="88">
        <f t="shared" si="10"/>
        <v>81.92316468383132</v>
      </c>
      <c r="H48" s="88">
        <f t="shared" si="10"/>
        <v>92.16433492548973</v>
      </c>
      <c r="I48" s="88">
        <f t="shared" si="10"/>
        <v>136.74298702725778</v>
      </c>
      <c r="J48" s="88">
        <f t="shared" si="10"/>
        <v>148.62131901948766</v>
      </c>
      <c r="K48" s="88">
        <f t="shared" si="10"/>
        <v>146.07445679166472</v>
      </c>
      <c r="L48" s="88">
        <f t="shared" si="10"/>
        <v>152.25818018028565</v>
      </c>
      <c r="M48" s="88">
        <f t="shared" si="10"/>
        <v>95.11641770751308</v>
      </c>
      <c r="N48" s="88">
        <f t="shared" si="10"/>
        <v>76.41552435422555</v>
      </c>
      <c r="O48" s="88">
        <f t="shared" si="10"/>
        <v>73.9955715271073</v>
      </c>
    </row>
    <row r="49" spans="1:15" ht="13.5" customHeight="1" thickBot="1">
      <c r="A49" s="191"/>
      <c r="B49" s="191"/>
      <c r="C49" s="91" t="s">
        <v>12</v>
      </c>
      <c r="D49" s="88">
        <f aca="true" t="shared" si="11" ref="D49:J49">SUMIF($C$9:$O$40,$C49,D$9:D$40)</f>
        <v>589.0350180356717</v>
      </c>
      <c r="E49" s="88">
        <f t="shared" si="11"/>
        <v>601.179940245116</v>
      </c>
      <c r="F49" s="88">
        <f t="shared" si="11"/>
        <v>588.8050042084851</v>
      </c>
      <c r="G49" s="88">
        <f t="shared" si="11"/>
        <v>639.1524474598654</v>
      </c>
      <c r="H49" s="88">
        <f t="shared" si="11"/>
        <v>764.7273048711821</v>
      </c>
      <c r="I49" s="88">
        <f t="shared" si="11"/>
        <v>1287.2795391650782</v>
      </c>
      <c r="J49" s="88">
        <f t="shared" si="11"/>
        <v>1429.7845368754647</v>
      </c>
      <c r="K49" s="88">
        <f>SUMIF($C$9:$O$40,$C49,K$9:K$40)</f>
        <v>1382.5310685616741</v>
      </c>
      <c r="L49" s="88">
        <f>SUMIF($C$9:$O$40,$C49,L$9:L$40)</f>
        <v>1421.3160318173793</v>
      </c>
      <c r="M49" s="88">
        <f>SUMIF($C$9:$O$40,$C49,M$9:M$40)</f>
        <v>782.9806610377498</v>
      </c>
      <c r="N49" s="88">
        <f>SUMIF($C$9:$O$40,$C49,N$9:N$40)</f>
        <v>586.9301088238539</v>
      </c>
      <c r="O49" s="88">
        <f>SUMIF($C$9:$O$40,$C49,O$9:O$40)</f>
        <v>553.277505179925</v>
      </c>
    </row>
    <row r="50" spans="1:15" ht="12.75" customHeight="1" thickBot="1">
      <c r="A50" s="173" t="s">
        <v>22</v>
      </c>
      <c r="B50" s="174"/>
      <c r="C50" s="92" t="s">
        <v>9</v>
      </c>
      <c r="D50" s="88">
        <f>SUMIF($C$41:$O$44,$C50,D$41:D$44)</f>
        <v>51.54826707200455</v>
      </c>
      <c r="E50" s="88">
        <f>SUMIF($C$41:$O$44,$C50,E$41:E$44)</f>
        <v>52.63858791739134</v>
      </c>
      <c r="F50" s="88">
        <f aca="true" t="shared" si="12" ref="F50:O50">SUMIF($C$41:$O$44,$C50,F$41:F$44)</f>
        <v>52.62532952299031</v>
      </c>
      <c r="G50" s="88">
        <f t="shared" si="12"/>
        <v>59.557098403385595</v>
      </c>
      <c r="H50" s="88">
        <f t="shared" si="12"/>
        <v>62.33548864988458</v>
      </c>
      <c r="I50" s="88">
        <f t="shared" si="12"/>
        <v>40.971925711951215</v>
      </c>
      <c r="J50" s="88">
        <f t="shared" si="12"/>
        <v>42.37795625220276</v>
      </c>
      <c r="K50" s="88">
        <f t="shared" si="12"/>
        <v>43.28148955687373</v>
      </c>
      <c r="L50" s="88">
        <f t="shared" si="12"/>
        <v>43.56894624184354</v>
      </c>
      <c r="M50" s="88">
        <f t="shared" si="12"/>
        <v>51.5679730305508</v>
      </c>
      <c r="N50" s="88">
        <f t="shared" si="12"/>
        <v>60.645152268260986</v>
      </c>
      <c r="O50" s="88">
        <f t="shared" si="12"/>
        <v>51.56107076054523</v>
      </c>
    </row>
    <row r="51" spans="1:15" ht="12.75" customHeight="1" thickBot="1">
      <c r="A51" s="174"/>
      <c r="B51" s="174"/>
      <c r="C51" s="89" t="s">
        <v>10</v>
      </c>
      <c r="D51" s="88">
        <f>SUMIF($C$41:$O$44,$C51,D$41:D$44)</f>
        <v>11.225256153997858</v>
      </c>
      <c r="E51" s="88">
        <f aca="true" t="shared" si="13" ref="D51:O53">SUMIF($C$41:$O$44,$C51,E$41:E$44)</f>
        <v>12.51160942270397</v>
      </c>
      <c r="F51" s="88">
        <f t="shared" si="13"/>
        <v>13.221154472607926</v>
      </c>
      <c r="G51" s="88">
        <f t="shared" si="13"/>
        <v>15.701960115395247</v>
      </c>
      <c r="H51" s="88">
        <f t="shared" si="13"/>
        <v>15.077415139195356</v>
      </c>
      <c r="I51" s="88">
        <f t="shared" si="13"/>
        <v>9.772619355118566</v>
      </c>
      <c r="J51" s="88">
        <f t="shared" si="13"/>
        <v>9.088615831307337</v>
      </c>
      <c r="K51" s="88">
        <f t="shared" si="13"/>
        <v>8.767632399719178</v>
      </c>
      <c r="L51" s="88">
        <f t="shared" si="13"/>
        <v>8.676850365853936</v>
      </c>
      <c r="M51" s="88">
        <f t="shared" si="13"/>
        <v>10.74238666044134</v>
      </c>
      <c r="N51" s="88">
        <f t="shared" si="13"/>
        <v>13.230017701636509</v>
      </c>
      <c r="O51" s="88">
        <f t="shared" si="13"/>
        <v>11.421445125691246</v>
      </c>
    </row>
    <row r="52" spans="1:15" ht="13.5" customHeight="1" thickBot="1">
      <c r="A52" s="174"/>
      <c r="B52" s="174"/>
      <c r="C52" s="89" t="s">
        <v>11</v>
      </c>
      <c r="D52" s="88">
        <f t="shared" si="13"/>
        <v>3.2264767739975815</v>
      </c>
      <c r="E52" s="88">
        <f t="shared" si="13"/>
        <v>3.4498026599046767</v>
      </c>
      <c r="F52" s="88">
        <f t="shared" si="13"/>
        <v>3.5535160044017666</v>
      </c>
      <c r="G52" s="88">
        <f t="shared" si="13"/>
        <v>4.240941481219149</v>
      </c>
      <c r="H52" s="88">
        <f t="shared" si="13"/>
        <v>4.187096210920047</v>
      </c>
      <c r="I52" s="88">
        <f t="shared" si="13"/>
        <v>2.855454932930222</v>
      </c>
      <c r="J52" s="88">
        <f t="shared" si="13"/>
        <v>2.733427916489912</v>
      </c>
      <c r="K52" s="88">
        <f t="shared" si="13"/>
        <v>2.6508780434070944</v>
      </c>
      <c r="L52" s="88">
        <f t="shared" si="13"/>
        <v>2.554203392302516</v>
      </c>
      <c r="M52" s="88">
        <f t="shared" si="13"/>
        <v>2.9896403090078456</v>
      </c>
      <c r="N52" s="88">
        <f t="shared" si="13"/>
        <v>3.72483003010251</v>
      </c>
      <c r="O52" s="88">
        <f t="shared" si="13"/>
        <v>3.2174841137635184</v>
      </c>
    </row>
    <row r="53" spans="1:15" ht="13.5" customHeight="1" thickBot="1">
      <c r="A53" s="174"/>
      <c r="B53" s="174"/>
      <c r="C53" s="91" t="s">
        <v>12</v>
      </c>
      <c r="D53" s="88">
        <f t="shared" si="13"/>
        <v>65.99999999999999</v>
      </c>
      <c r="E53" s="88">
        <f t="shared" si="13"/>
        <v>68.59999999999998</v>
      </c>
      <c r="F53" s="88">
        <f t="shared" si="13"/>
        <v>69.4</v>
      </c>
      <c r="G53" s="88">
        <f t="shared" si="13"/>
        <v>79.5</v>
      </c>
      <c r="H53" s="88">
        <f t="shared" si="13"/>
        <v>81.59999999999998</v>
      </c>
      <c r="I53" s="88">
        <f t="shared" si="13"/>
        <v>53.6</v>
      </c>
      <c r="J53" s="88">
        <f t="shared" si="13"/>
        <v>54.2</v>
      </c>
      <c r="K53" s="88">
        <f t="shared" si="13"/>
        <v>54.7</v>
      </c>
      <c r="L53" s="88">
        <f t="shared" si="13"/>
        <v>54.8</v>
      </c>
      <c r="M53" s="88">
        <f t="shared" si="13"/>
        <v>65.29999999999998</v>
      </c>
      <c r="N53" s="88">
        <f t="shared" si="13"/>
        <v>77.60000000000001</v>
      </c>
      <c r="O53" s="88">
        <f t="shared" si="13"/>
        <v>66.19999999999999</v>
      </c>
    </row>
    <row r="54" spans="1:15" ht="12.75" customHeight="1" thickBot="1">
      <c r="A54" s="173" t="s">
        <v>23</v>
      </c>
      <c r="B54" s="174"/>
      <c r="C54" s="92" t="s">
        <v>9</v>
      </c>
      <c r="D54" s="88">
        <f>D46+D50</f>
        <v>466.6580155299207</v>
      </c>
      <c r="E54" s="88">
        <f aca="true" t="shared" si="14" ref="E54:O54">E46+E50</f>
        <v>481.34470382964037</v>
      </c>
      <c r="F54" s="88">
        <f t="shared" si="14"/>
        <v>465.60521979411726</v>
      </c>
      <c r="G54" s="88">
        <f t="shared" si="14"/>
        <v>505.47001576309947</v>
      </c>
      <c r="H54" s="88">
        <f t="shared" si="14"/>
        <v>593.0991007146213</v>
      </c>
      <c r="I54" s="88">
        <f t="shared" si="14"/>
        <v>996.128134626378</v>
      </c>
      <c r="J54" s="88">
        <f t="shared" si="14"/>
        <v>1112.175064862619</v>
      </c>
      <c r="K54" s="88">
        <f t="shared" si="14"/>
        <v>1070.4684568731172</v>
      </c>
      <c r="L54" s="88">
        <f t="shared" si="14"/>
        <v>1106.2874073981966</v>
      </c>
      <c r="M54" s="88">
        <f t="shared" si="14"/>
        <v>600.4068767305897</v>
      </c>
      <c r="N54" s="88">
        <f t="shared" si="14"/>
        <v>468.18365773474784</v>
      </c>
      <c r="O54" s="88">
        <f t="shared" si="14"/>
        <v>434.61837792957857</v>
      </c>
    </row>
    <row r="55" spans="1:15" ht="12.75" customHeight="1" thickBot="1">
      <c r="A55" s="174"/>
      <c r="B55" s="174"/>
      <c r="C55" s="89" t="s">
        <v>10</v>
      </c>
      <c r="D55" s="88">
        <f>D47+D51</f>
        <v>111.46439558004299</v>
      </c>
      <c r="E55" s="88">
        <f aca="true" t="shared" si="15" ref="E55:O57">E47+E51</f>
        <v>107.52639600880026</v>
      </c>
      <c r="F55" s="88">
        <f t="shared" si="15"/>
        <v>115.73499079704195</v>
      </c>
      <c r="G55" s="88">
        <f t="shared" si="15"/>
        <v>127.01832553171542</v>
      </c>
      <c r="H55" s="88">
        <f t="shared" si="15"/>
        <v>156.87677302015123</v>
      </c>
      <c r="I55" s="88">
        <f t="shared" si="15"/>
        <v>205.152962578512</v>
      </c>
      <c r="J55" s="88">
        <f t="shared" si="15"/>
        <v>220.45472507686816</v>
      </c>
      <c r="K55" s="88">
        <f t="shared" si="15"/>
        <v>218.03727685348534</v>
      </c>
      <c r="L55" s="88">
        <f t="shared" si="15"/>
        <v>215.01624084659448</v>
      </c>
      <c r="M55" s="88">
        <f t="shared" si="15"/>
        <v>149.76772629063902</v>
      </c>
      <c r="N55" s="88">
        <f t="shared" si="15"/>
        <v>116.20609670477788</v>
      </c>
      <c r="O55" s="88">
        <f t="shared" si="15"/>
        <v>107.6460716094756</v>
      </c>
    </row>
    <row r="56" spans="1:15" ht="12.75" customHeight="1" thickBot="1">
      <c r="A56" s="174"/>
      <c r="B56" s="174"/>
      <c r="C56" s="89" t="s">
        <v>11</v>
      </c>
      <c r="D56" s="88">
        <f>D48+D52</f>
        <v>76.91260692570793</v>
      </c>
      <c r="E56" s="88">
        <f t="shared" si="15"/>
        <v>80.90884040667551</v>
      </c>
      <c r="F56" s="88">
        <f t="shared" si="15"/>
        <v>76.86479361732596</v>
      </c>
      <c r="G56" s="88">
        <f t="shared" si="15"/>
        <v>86.16410616505047</v>
      </c>
      <c r="H56" s="88">
        <f t="shared" si="15"/>
        <v>96.35143113640977</v>
      </c>
      <c r="I56" s="88">
        <f t="shared" si="15"/>
        <v>139.598441960188</v>
      </c>
      <c r="J56" s="88">
        <f t="shared" si="15"/>
        <v>151.35474693597757</v>
      </c>
      <c r="K56" s="88">
        <f t="shared" si="15"/>
        <v>148.7253348350718</v>
      </c>
      <c r="L56" s="88">
        <f t="shared" si="15"/>
        <v>154.81238357258817</v>
      </c>
      <c r="M56" s="88">
        <f t="shared" si="15"/>
        <v>98.10605801652092</v>
      </c>
      <c r="N56" s="88">
        <f t="shared" si="15"/>
        <v>80.14035438432806</v>
      </c>
      <c r="O56" s="88">
        <f t="shared" si="15"/>
        <v>77.21305564087082</v>
      </c>
    </row>
    <row r="57" spans="1:15" ht="13.5" customHeight="1" thickBot="1">
      <c r="A57" s="175"/>
      <c r="B57" s="174"/>
      <c r="C57" s="91" t="s">
        <v>12</v>
      </c>
      <c r="D57" s="88">
        <f>D49+D53</f>
        <v>655.0350180356717</v>
      </c>
      <c r="E57" s="88">
        <f t="shared" si="15"/>
        <v>669.779940245116</v>
      </c>
      <c r="F57" s="88">
        <f t="shared" si="15"/>
        <v>658.2050042084851</v>
      </c>
      <c r="G57" s="88">
        <f t="shared" si="15"/>
        <v>718.6524474598654</v>
      </c>
      <c r="H57" s="88">
        <f t="shared" si="15"/>
        <v>846.3273048711822</v>
      </c>
      <c r="I57" s="88">
        <f t="shared" si="15"/>
        <v>1340.879539165078</v>
      </c>
      <c r="J57" s="88">
        <f t="shared" si="15"/>
        <v>1483.9845368754648</v>
      </c>
      <c r="K57" s="88">
        <f>K49+K53</f>
        <v>1437.2310685616742</v>
      </c>
      <c r="L57" s="88">
        <f t="shared" si="15"/>
        <v>1476.1160318173793</v>
      </c>
      <c r="M57" s="88">
        <f t="shared" si="15"/>
        <v>848.2806610377497</v>
      </c>
      <c r="N57" s="88">
        <f t="shared" si="15"/>
        <v>664.5301088238539</v>
      </c>
      <c r="O57" s="88">
        <f t="shared" si="15"/>
        <v>619.477505179925</v>
      </c>
    </row>
    <row r="58" spans="1:15" ht="15">
      <c r="A58" s="74" t="s">
        <v>24</v>
      </c>
      <c r="B58" s="57"/>
      <c r="D58" s="58"/>
      <c r="E58" s="58"/>
      <c r="F58" s="58"/>
      <c r="G58" s="58"/>
      <c r="H58" s="58"/>
      <c r="I58" s="58"/>
      <c r="J58" s="58"/>
      <c r="K58" s="58"/>
      <c r="L58" s="58"/>
      <c r="M58" s="58"/>
      <c r="N58" s="58"/>
      <c r="O58" s="58"/>
    </row>
    <row r="59" spans="1:15" s="59" customFormat="1" ht="12.75">
      <c r="A59" s="75" t="s">
        <v>38</v>
      </c>
      <c r="C59" s="60"/>
      <c r="D59" s="61"/>
      <c r="E59" s="61"/>
      <c r="F59" s="61"/>
      <c r="G59" s="61"/>
      <c r="H59" s="61"/>
      <c r="I59" s="61"/>
      <c r="J59" s="61"/>
      <c r="K59" s="61"/>
      <c r="L59" s="61"/>
      <c r="M59" s="61"/>
      <c r="N59" s="61"/>
      <c r="O59" s="62"/>
    </row>
    <row r="60" spans="2:15" ht="12.75">
      <c r="B60" s="57"/>
      <c r="D60" s="167"/>
      <c r="E60" s="167"/>
      <c r="F60" s="167"/>
      <c r="G60" s="167"/>
      <c r="H60" s="167"/>
      <c r="I60" s="167"/>
      <c r="J60" s="167"/>
      <c r="K60" s="167"/>
      <c r="L60" s="167"/>
      <c r="M60" s="167"/>
      <c r="N60" s="167"/>
      <c r="O60" s="167"/>
    </row>
    <row r="61" ht="12.75">
      <c r="B61" s="57"/>
    </row>
    <row r="62" ht="12.75">
      <c r="B62" s="57"/>
    </row>
    <row r="63" ht="12.75">
      <c r="B63" s="57"/>
    </row>
    <row r="64" ht="15">
      <c r="B64" s="56"/>
    </row>
    <row r="65" ht="15">
      <c r="B65" s="56"/>
    </row>
    <row r="66" ht="15">
      <c r="B66"/>
    </row>
  </sheetData>
  <sheetProtection/>
  <mergeCells count="26">
    <mergeCell ref="C3:O3"/>
    <mergeCell ref="C4:O4"/>
    <mergeCell ref="C5:O5"/>
    <mergeCell ref="D6:O6"/>
    <mergeCell ref="A9:A12"/>
    <mergeCell ref="B9:B12"/>
    <mergeCell ref="D7:O7"/>
    <mergeCell ref="A13:A16"/>
    <mergeCell ref="B13:B16"/>
    <mergeCell ref="A17:A20"/>
    <mergeCell ref="B17:B20"/>
    <mergeCell ref="A21:A24"/>
    <mergeCell ref="B21:B24"/>
    <mergeCell ref="A25:A28"/>
    <mergeCell ref="B25:B28"/>
    <mergeCell ref="A29:A32"/>
    <mergeCell ref="B29:B32"/>
    <mergeCell ref="A33:A36"/>
    <mergeCell ref="B33:B36"/>
    <mergeCell ref="A46:B49"/>
    <mergeCell ref="A50:B53"/>
    <mergeCell ref="A54:B57"/>
    <mergeCell ref="A37:A40"/>
    <mergeCell ref="B37:B40"/>
    <mergeCell ref="A41:A44"/>
    <mergeCell ref="B41:B44"/>
  </mergeCells>
  <printOptions/>
  <pageMargins left="0.7" right="0.7" top="0.75" bottom="0.75" header="0.3" footer="0.3"/>
  <pageSetup horizontalDpi="600" verticalDpi="600" orientation="portrait" paperSize="136" r:id="rId1"/>
</worksheet>
</file>

<file path=xl/worksheets/sheet6.xml><?xml version="1.0" encoding="utf-8"?>
<worksheet xmlns="http://schemas.openxmlformats.org/spreadsheetml/2006/main" xmlns:r="http://schemas.openxmlformats.org/officeDocument/2006/relationships">
  <dimension ref="A1:O39"/>
  <sheetViews>
    <sheetView zoomScale="85" zoomScaleNormal="85" zoomScalePageLayoutView="0" workbookViewId="0" topLeftCell="A1">
      <selection activeCell="B23" sqref="B23"/>
    </sheetView>
  </sheetViews>
  <sheetFormatPr defaultColWidth="9.140625" defaultRowHeight="15"/>
  <cols>
    <col min="1" max="1" width="22.8515625" style="0" customWidth="1"/>
    <col min="2" max="2" width="15.28125" style="0" customWidth="1"/>
  </cols>
  <sheetData>
    <row r="1" spans="1:15" ht="15">
      <c r="A1" s="1"/>
      <c r="B1" s="64"/>
      <c r="C1" s="1"/>
      <c r="D1" s="1"/>
      <c r="E1" s="1"/>
      <c r="F1" s="1"/>
      <c r="G1" s="1"/>
      <c r="H1" s="1"/>
      <c r="I1" s="1"/>
      <c r="J1" s="1"/>
      <c r="K1" s="1"/>
      <c r="L1" s="1"/>
      <c r="M1" s="1"/>
      <c r="N1" s="1"/>
      <c r="O1" s="1"/>
    </row>
    <row r="2" spans="1:15" ht="15">
      <c r="A2" s="1"/>
      <c r="B2" s="64"/>
      <c r="C2" s="1"/>
      <c r="D2" s="1"/>
      <c r="E2" s="1"/>
      <c r="F2" s="1"/>
      <c r="G2" s="1"/>
      <c r="H2" s="1"/>
      <c r="I2" s="1"/>
      <c r="J2" s="1"/>
      <c r="K2" s="1"/>
      <c r="L2" s="1"/>
      <c r="M2" s="1"/>
      <c r="N2" s="1"/>
      <c r="O2" s="1"/>
    </row>
    <row r="3" spans="1:15" ht="20.25">
      <c r="A3" s="1"/>
      <c r="B3" s="64"/>
      <c r="C3" s="199" t="s">
        <v>25</v>
      </c>
      <c r="D3" s="199"/>
      <c r="E3" s="199"/>
      <c r="F3" s="199"/>
      <c r="G3" s="199"/>
      <c r="H3" s="199"/>
      <c r="I3" s="199"/>
      <c r="J3" s="199"/>
      <c r="K3" s="199"/>
      <c r="L3" s="199"/>
      <c r="M3" s="199"/>
      <c r="N3" s="199"/>
      <c r="O3" s="199"/>
    </row>
    <row r="4" spans="1:15" ht="20.25">
      <c r="A4" s="1"/>
      <c r="B4" s="64"/>
      <c r="C4" s="199" t="s">
        <v>1</v>
      </c>
      <c r="D4" s="199"/>
      <c r="E4" s="199"/>
      <c r="F4" s="199"/>
      <c r="G4" s="199"/>
      <c r="H4" s="199"/>
      <c r="I4" s="199"/>
      <c r="J4" s="199"/>
      <c r="K4" s="199"/>
      <c r="L4" s="199"/>
      <c r="M4" s="199"/>
      <c r="N4" s="199"/>
      <c r="O4" s="199"/>
    </row>
    <row r="5" spans="1:15" ht="21" thickBot="1">
      <c r="A5" s="1"/>
      <c r="B5" s="64"/>
      <c r="C5" s="199" t="s">
        <v>2</v>
      </c>
      <c r="D5" s="199"/>
      <c r="E5" s="199"/>
      <c r="F5" s="199"/>
      <c r="G5" s="199"/>
      <c r="H5" s="199"/>
      <c r="I5" s="199"/>
      <c r="J5" s="199"/>
      <c r="K5" s="199"/>
      <c r="L5" s="199"/>
      <c r="M5" s="199"/>
      <c r="N5" s="199"/>
      <c r="O5" s="199"/>
    </row>
    <row r="6" spans="1:15" ht="16.5" thickBot="1">
      <c r="A6" s="2"/>
      <c r="B6" s="65"/>
      <c r="C6" s="200" t="s">
        <v>4</v>
      </c>
      <c r="D6" s="200"/>
      <c r="E6" s="200"/>
      <c r="F6" s="200"/>
      <c r="G6" s="200"/>
      <c r="H6" s="200"/>
      <c r="I6" s="200"/>
      <c r="J6" s="200"/>
      <c r="K6" s="200"/>
      <c r="L6" s="200"/>
      <c r="M6" s="200"/>
      <c r="N6" s="200"/>
      <c r="O6" s="1"/>
    </row>
    <row r="7" spans="1:15" ht="17.25" thickBot="1" thickTop="1">
      <c r="A7" s="100"/>
      <c r="B7" s="100"/>
      <c r="C7" s="100"/>
      <c r="D7" s="201" t="s">
        <v>42</v>
      </c>
      <c r="E7" s="202"/>
      <c r="F7" s="202"/>
      <c r="G7" s="202"/>
      <c r="H7" s="202"/>
      <c r="I7" s="202"/>
      <c r="J7" s="202"/>
      <c r="K7" s="202"/>
      <c r="L7" s="202"/>
      <c r="M7" s="202"/>
      <c r="N7" s="202"/>
      <c r="O7" s="203"/>
    </row>
    <row r="8" spans="1:14" ht="16.5" thickBot="1" thickTop="1">
      <c r="A8" s="3" t="s">
        <v>5</v>
      </c>
      <c r="B8" s="3" t="s">
        <v>6</v>
      </c>
      <c r="C8" s="66">
        <v>40544</v>
      </c>
      <c r="D8" s="66">
        <v>40575</v>
      </c>
      <c r="E8" s="66">
        <v>40603</v>
      </c>
      <c r="F8" s="66">
        <v>40634</v>
      </c>
      <c r="G8" s="66">
        <v>40664</v>
      </c>
      <c r="H8" s="66">
        <v>40695</v>
      </c>
      <c r="I8" s="66">
        <v>40725</v>
      </c>
      <c r="J8" s="66">
        <v>40756</v>
      </c>
      <c r="K8" s="66">
        <v>40787</v>
      </c>
      <c r="L8" s="66">
        <v>40817</v>
      </c>
      <c r="M8" s="66">
        <v>40848</v>
      </c>
      <c r="N8" s="66">
        <v>40878</v>
      </c>
    </row>
    <row r="9" spans="1:15" ht="24.75" customHeight="1" thickBot="1">
      <c r="A9" s="68" t="s">
        <v>26</v>
      </c>
      <c r="B9" s="69" t="s">
        <v>27</v>
      </c>
      <c r="C9" s="70">
        <v>6.2</v>
      </c>
      <c r="D9" s="70">
        <v>5.9</v>
      </c>
      <c r="E9" s="70">
        <v>6.1</v>
      </c>
      <c r="F9" s="70">
        <v>6.2</v>
      </c>
      <c r="G9" s="70">
        <v>6.1</v>
      </c>
      <c r="H9" s="70">
        <v>6.2</v>
      </c>
      <c r="I9" s="70">
        <v>6.4</v>
      </c>
      <c r="J9" s="70">
        <v>6.5</v>
      </c>
      <c r="K9" s="70">
        <v>6.4</v>
      </c>
      <c r="L9" s="70">
        <v>6.6</v>
      </c>
      <c r="M9" s="70">
        <v>6</v>
      </c>
      <c r="N9" s="70">
        <v>5.9</v>
      </c>
      <c r="O9" s="67"/>
    </row>
    <row r="10" spans="1:15" ht="54" customHeight="1" thickBot="1">
      <c r="A10" s="76" t="s">
        <v>28</v>
      </c>
      <c r="B10" s="77">
        <v>1</v>
      </c>
      <c r="C10" s="78">
        <v>0</v>
      </c>
      <c r="D10" s="78">
        <v>0</v>
      </c>
      <c r="E10" s="78">
        <v>0</v>
      </c>
      <c r="F10" s="78">
        <v>0</v>
      </c>
      <c r="G10" s="78">
        <v>17</v>
      </c>
      <c r="H10" s="78">
        <v>6</v>
      </c>
      <c r="I10" s="78">
        <v>20</v>
      </c>
      <c r="J10" s="78">
        <v>24</v>
      </c>
      <c r="K10" s="78">
        <v>29</v>
      </c>
      <c r="L10" s="78">
        <v>23</v>
      </c>
      <c r="M10" s="78">
        <v>0</v>
      </c>
      <c r="N10" s="78">
        <v>0</v>
      </c>
      <c r="O10" s="67"/>
    </row>
    <row r="11" spans="1:15" ht="26.25" customHeight="1" thickBot="1">
      <c r="A11" s="68" t="s">
        <v>29</v>
      </c>
      <c r="B11" s="69">
        <v>1</v>
      </c>
      <c r="C11" s="70">
        <v>0</v>
      </c>
      <c r="D11" s="70">
        <v>0</v>
      </c>
      <c r="E11" s="70">
        <v>0</v>
      </c>
      <c r="F11" s="70">
        <v>0</v>
      </c>
      <c r="G11" s="70">
        <v>19</v>
      </c>
      <c r="H11" s="70">
        <v>18</v>
      </c>
      <c r="I11" s="70">
        <v>24</v>
      </c>
      <c r="J11" s="70">
        <v>25</v>
      </c>
      <c r="K11" s="70">
        <v>25</v>
      </c>
      <c r="L11" s="70">
        <v>23</v>
      </c>
      <c r="M11" s="70"/>
      <c r="N11" s="70"/>
      <c r="O11" s="67"/>
    </row>
    <row r="12" spans="1:15" ht="15.75" thickBot="1">
      <c r="A12" s="76" t="s">
        <v>30</v>
      </c>
      <c r="B12" s="77">
        <v>1</v>
      </c>
      <c r="C12" s="78">
        <v>0</v>
      </c>
      <c r="D12" s="78">
        <v>0</v>
      </c>
      <c r="E12" s="78">
        <v>0</v>
      </c>
      <c r="F12" s="78">
        <v>0</v>
      </c>
      <c r="G12" s="78">
        <v>13</v>
      </c>
      <c r="H12" s="78">
        <v>13</v>
      </c>
      <c r="I12" s="78">
        <v>14</v>
      </c>
      <c r="J12" s="78">
        <v>14</v>
      </c>
      <c r="K12" s="78">
        <v>15</v>
      </c>
      <c r="L12" s="78">
        <v>15</v>
      </c>
      <c r="M12" s="78">
        <v>0</v>
      </c>
      <c r="N12" s="78">
        <v>0</v>
      </c>
      <c r="O12" s="71"/>
    </row>
    <row r="13" spans="1:15" ht="15.75" thickBot="1">
      <c r="A13" s="68" t="s">
        <v>31</v>
      </c>
      <c r="B13" s="69">
        <v>1</v>
      </c>
      <c r="C13" s="70">
        <v>0</v>
      </c>
      <c r="D13" s="70">
        <v>0</v>
      </c>
      <c r="E13" s="70">
        <v>0</v>
      </c>
      <c r="F13" s="70">
        <v>0</v>
      </c>
      <c r="G13" s="70">
        <v>11</v>
      </c>
      <c r="H13" s="70">
        <v>10</v>
      </c>
      <c r="I13" s="70">
        <v>11</v>
      </c>
      <c r="J13" s="70">
        <v>11</v>
      </c>
      <c r="K13" s="70">
        <v>12</v>
      </c>
      <c r="L13" s="70">
        <v>11</v>
      </c>
      <c r="M13" s="70">
        <v>0</v>
      </c>
      <c r="N13" s="70">
        <v>0</v>
      </c>
      <c r="O13" s="67"/>
    </row>
    <row r="14" spans="1:15" ht="15.75" thickBot="1">
      <c r="A14" s="76" t="s">
        <v>32</v>
      </c>
      <c r="B14" s="77">
        <v>1</v>
      </c>
      <c r="C14" s="78">
        <v>2</v>
      </c>
      <c r="D14" s="78">
        <v>2</v>
      </c>
      <c r="E14" s="78">
        <v>2</v>
      </c>
      <c r="F14" s="78">
        <v>2</v>
      </c>
      <c r="G14" s="78">
        <v>2</v>
      </c>
      <c r="H14" s="78">
        <v>2</v>
      </c>
      <c r="I14" s="78">
        <v>2</v>
      </c>
      <c r="J14" s="78">
        <v>2</v>
      </c>
      <c r="K14" s="78">
        <v>2</v>
      </c>
      <c r="L14" s="78">
        <v>2</v>
      </c>
      <c r="M14" s="78">
        <v>2</v>
      </c>
      <c r="N14" s="78">
        <v>2</v>
      </c>
      <c r="O14" s="71"/>
    </row>
    <row r="15" spans="1:15" ht="15.75" thickBot="1">
      <c r="A15" s="68" t="s">
        <v>33</v>
      </c>
      <c r="B15" s="69">
        <v>1</v>
      </c>
      <c r="C15" s="70">
        <v>0</v>
      </c>
      <c r="D15" s="70">
        <v>0</v>
      </c>
      <c r="E15" s="70">
        <v>0</v>
      </c>
      <c r="F15" s="70">
        <v>0</v>
      </c>
      <c r="G15" s="70">
        <v>68</v>
      </c>
      <c r="H15" s="70">
        <v>62</v>
      </c>
      <c r="I15" s="70">
        <v>95</v>
      </c>
      <c r="J15" s="70">
        <v>93</v>
      </c>
      <c r="K15" s="70">
        <v>86</v>
      </c>
      <c r="L15" s="70">
        <v>71</v>
      </c>
      <c r="M15" s="70">
        <v>54</v>
      </c>
      <c r="N15" s="70">
        <v>62</v>
      </c>
      <c r="O15" s="71"/>
    </row>
    <row r="16" spans="1:15" ht="30.75" thickBot="1">
      <c r="A16" s="76" t="s">
        <v>34</v>
      </c>
      <c r="B16" s="77">
        <v>1</v>
      </c>
      <c r="C16" s="78">
        <v>15</v>
      </c>
      <c r="D16" s="78">
        <v>16</v>
      </c>
      <c r="E16" s="78">
        <v>16</v>
      </c>
      <c r="F16" s="78">
        <v>19</v>
      </c>
      <c r="G16" s="78">
        <v>20</v>
      </c>
      <c r="H16" s="78">
        <v>18</v>
      </c>
      <c r="I16" s="78">
        <v>21</v>
      </c>
      <c r="J16" s="78">
        <v>21</v>
      </c>
      <c r="K16" s="78">
        <v>21</v>
      </c>
      <c r="L16" s="78">
        <v>21</v>
      </c>
      <c r="M16" s="78">
        <v>18</v>
      </c>
      <c r="N16" s="78">
        <v>16</v>
      </c>
      <c r="O16" s="71"/>
    </row>
    <row r="17" spans="1:14" ht="30.75" thickBot="1">
      <c r="A17" s="96" t="s">
        <v>40</v>
      </c>
      <c r="B17" s="93"/>
      <c r="C17" s="94">
        <f>SUM(C9:C16)</f>
        <v>23.2</v>
      </c>
      <c r="D17" s="94">
        <f aca="true" t="shared" si="0" ref="D17:N17">SUM(D9:D16)</f>
        <v>23.9</v>
      </c>
      <c r="E17" s="94">
        <f t="shared" si="0"/>
        <v>24.1</v>
      </c>
      <c r="F17" s="94">
        <f t="shared" si="0"/>
        <v>27.2</v>
      </c>
      <c r="G17" s="94">
        <f t="shared" si="0"/>
        <v>156.1</v>
      </c>
      <c r="H17" s="94">
        <f t="shared" si="0"/>
        <v>135.2</v>
      </c>
      <c r="I17" s="94">
        <f t="shared" si="0"/>
        <v>193.4</v>
      </c>
      <c r="J17" s="94">
        <f t="shared" si="0"/>
        <v>196.5</v>
      </c>
      <c r="K17" s="94">
        <f t="shared" si="0"/>
        <v>196.4</v>
      </c>
      <c r="L17" s="94">
        <f t="shared" si="0"/>
        <v>172.6</v>
      </c>
      <c r="M17" s="94">
        <f t="shared" si="0"/>
        <v>80</v>
      </c>
      <c r="N17" s="94">
        <f t="shared" si="0"/>
        <v>85.9</v>
      </c>
    </row>
    <row r="18" spans="1:14" ht="15">
      <c r="A18" s="74" t="s">
        <v>24</v>
      </c>
      <c r="B18" s="72"/>
      <c r="C18" s="60"/>
      <c r="D18" s="60"/>
      <c r="E18" s="60"/>
      <c r="F18" s="60"/>
      <c r="G18" s="60"/>
      <c r="H18" s="60"/>
      <c r="I18" s="60"/>
      <c r="J18" s="60"/>
      <c r="K18" s="60"/>
      <c r="L18" s="60"/>
      <c r="M18" s="60"/>
      <c r="N18" s="60"/>
    </row>
    <row r="19" spans="1:14" ht="15">
      <c r="A19" s="75" t="s">
        <v>35</v>
      </c>
      <c r="B19" s="71"/>
      <c r="C19" s="95"/>
      <c r="D19" s="95"/>
      <c r="E19" s="95"/>
      <c r="F19" s="60"/>
      <c r="G19" s="60"/>
      <c r="H19" s="60"/>
      <c r="I19" s="60"/>
      <c r="J19" s="60"/>
      <c r="K19" s="60"/>
      <c r="L19" s="60"/>
      <c r="M19" s="60"/>
      <c r="N19" s="60"/>
    </row>
    <row r="20" spans="1:14" ht="15">
      <c r="A20" s="75" t="s">
        <v>39</v>
      </c>
      <c r="B20" s="168"/>
      <c r="C20" s="169"/>
      <c r="D20" s="169"/>
      <c r="E20" s="169"/>
      <c r="F20" s="169"/>
      <c r="G20" s="169"/>
      <c r="H20" s="169"/>
      <c r="I20" s="169"/>
      <c r="J20" s="169"/>
      <c r="K20" s="169"/>
      <c r="L20" s="169"/>
      <c r="M20" s="169"/>
      <c r="N20" s="60"/>
    </row>
    <row r="21" spans="2:14" ht="15">
      <c r="B21" s="168"/>
      <c r="C21" s="168"/>
      <c r="D21" s="168"/>
      <c r="E21" s="168"/>
      <c r="F21" s="168"/>
      <c r="G21" s="168"/>
      <c r="H21" s="168"/>
      <c r="I21" s="168"/>
      <c r="J21" s="168"/>
      <c r="K21" s="168"/>
      <c r="L21" s="168"/>
      <c r="M21" s="168"/>
      <c r="N21" s="60"/>
    </row>
    <row r="22" spans="1:14" ht="15">
      <c r="A22" s="59" t="s">
        <v>36</v>
      </c>
      <c r="C22" s="60"/>
      <c r="D22" s="60"/>
      <c r="E22" s="60"/>
      <c r="F22" s="60"/>
      <c r="G22" s="60"/>
      <c r="H22" s="60"/>
      <c r="I22" s="60"/>
      <c r="J22" s="60"/>
      <c r="K22" s="60"/>
      <c r="L22" s="60"/>
      <c r="M22" s="60"/>
      <c r="N22" s="60"/>
    </row>
    <row r="23" spans="3:14" ht="15">
      <c r="C23" s="60"/>
      <c r="D23" s="60"/>
      <c r="E23" s="60"/>
      <c r="F23" s="60"/>
      <c r="G23" s="60"/>
      <c r="H23" s="60"/>
      <c r="I23" s="60"/>
      <c r="J23" s="60"/>
      <c r="K23" s="60"/>
      <c r="L23" s="60"/>
      <c r="M23" s="60"/>
      <c r="N23" s="60"/>
    </row>
    <row r="24" spans="1:14" ht="15">
      <c r="A24" s="73" t="s">
        <v>37</v>
      </c>
      <c r="B24" s="59"/>
      <c r="C24" s="60"/>
      <c r="D24" s="60"/>
      <c r="E24" s="60"/>
      <c r="F24" s="60"/>
      <c r="G24" s="60"/>
      <c r="H24" s="60"/>
      <c r="I24" s="60"/>
      <c r="J24" s="60"/>
      <c r="K24" s="60"/>
      <c r="L24" s="60"/>
      <c r="M24" s="60"/>
      <c r="N24" s="60"/>
    </row>
    <row r="25" spans="3:14" ht="15">
      <c r="C25" s="60"/>
      <c r="D25" s="60"/>
      <c r="E25" s="60"/>
      <c r="F25" s="60"/>
      <c r="G25" s="60"/>
      <c r="H25" s="60"/>
      <c r="I25" s="60"/>
      <c r="J25" s="60"/>
      <c r="K25" s="60"/>
      <c r="L25" s="60"/>
      <c r="M25" s="60"/>
      <c r="N25" s="60"/>
    </row>
    <row r="26" spans="3:14" ht="15">
      <c r="C26" s="60"/>
      <c r="D26" s="60"/>
      <c r="E26" s="60"/>
      <c r="F26" s="60"/>
      <c r="G26" s="60"/>
      <c r="H26" s="60"/>
      <c r="I26" s="60"/>
      <c r="J26" s="60"/>
      <c r="K26" s="60"/>
      <c r="L26" s="60"/>
      <c r="M26" s="60"/>
      <c r="N26" s="60"/>
    </row>
    <row r="27" spans="3:14" ht="15">
      <c r="C27" s="60"/>
      <c r="D27" s="60"/>
      <c r="E27" s="60"/>
      <c r="F27" s="60"/>
      <c r="G27" s="60"/>
      <c r="H27" s="60"/>
      <c r="I27" s="60"/>
      <c r="J27" s="60"/>
      <c r="K27" s="60"/>
      <c r="L27" s="60"/>
      <c r="M27" s="60"/>
      <c r="N27" s="60"/>
    </row>
    <row r="28" spans="3:14" ht="15">
      <c r="C28" s="60"/>
      <c r="D28" s="60"/>
      <c r="E28" s="60"/>
      <c r="F28" s="60"/>
      <c r="G28" s="60"/>
      <c r="H28" s="60"/>
      <c r="I28" s="60"/>
      <c r="J28" s="60"/>
      <c r="K28" s="60"/>
      <c r="L28" s="60"/>
      <c r="M28" s="60"/>
      <c r="N28" s="60"/>
    </row>
    <row r="29" spans="3:14" ht="15">
      <c r="C29" s="60"/>
      <c r="D29" s="60"/>
      <c r="E29" s="60"/>
      <c r="F29" s="60"/>
      <c r="G29" s="60"/>
      <c r="H29" s="60"/>
      <c r="I29" s="60"/>
      <c r="J29" s="60"/>
      <c r="K29" s="60"/>
      <c r="L29" s="60"/>
      <c r="M29" s="60"/>
      <c r="N29" s="60"/>
    </row>
    <row r="30" spans="3:14" ht="15">
      <c r="C30" s="60"/>
      <c r="D30" s="60"/>
      <c r="E30" s="60"/>
      <c r="F30" s="60"/>
      <c r="G30" s="60"/>
      <c r="H30" s="60"/>
      <c r="I30" s="60"/>
      <c r="J30" s="60"/>
      <c r="K30" s="60"/>
      <c r="L30" s="60"/>
      <c r="M30" s="60"/>
      <c r="N30" s="60"/>
    </row>
    <row r="31" spans="3:14" ht="15">
      <c r="C31" s="60"/>
      <c r="D31" s="60"/>
      <c r="E31" s="60"/>
      <c r="F31" s="60"/>
      <c r="G31" s="60"/>
      <c r="H31" s="60"/>
      <c r="I31" s="60"/>
      <c r="J31" s="60"/>
      <c r="K31" s="60"/>
      <c r="L31" s="60"/>
      <c r="M31" s="60"/>
      <c r="N31" s="60"/>
    </row>
    <row r="32" spans="3:14" ht="15">
      <c r="C32" s="60"/>
      <c r="D32" s="60"/>
      <c r="E32" s="60"/>
      <c r="F32" s="60"/>
      <c r="G32" s="60"/>
      <c r="H32" s="60"/>
      <c r="I32" s="60"/>
      <c r="J32" s="60"/>
      <c r="K32" s="60"/>
      <c r="L32" s="60"/>
      <c r="M32" s="60"/>
      <c r="N32" s="60"/>
    </row>
    <row r="33" spans="3:14" ht="15">
      <c r="C33" s="60"/>
      <c r="D33" s="60"/>
      <c r="E33" s="60"/>
      <c r="F33" s="60"/>
      <c r="G33" s="60"/>
      <c r="H33" s="60"/>
      <c r="I33" s="60"/>
      <c r="J33" s="60"/>
      <c r="K33" s="60"/>
      <c r="L33" s="60"/>
      <c r="M33" s="60"/>
      <c r="N33" s="60"/>
    </row>
    <row r="34" spans="3:14" ht="15">
      <c r="C34" s="60"/>
      <c r="D34" s="60"/>
      <c r="E34" s="60"/>
      <c r="F34" s="60"/>
      <c r="G34" s="60"/>
      <c r="H34" s="60"/>
      <c r="I34" s="60"/>
      <c r="J34" s="60"/>
      <c r="K34" s="60"/>
      <c r="L34" s="60"/>
      <c r="M34" s="60"/>
      <c r="N34" s="60"/>
    </row>
    <row r="35" spans="3:14" ht="15">
      <c r="C35" s="60"/>
      <c r="D35" s="60"/>
      <c r="E35" s="60"/>
      <c r="F35" s="60"/>
      <c r="G35" s="60"/>
      <c r="H35" s="60"/>
      <c r="I35" s="60"/>
      <c r="J35" s="60"/>
      <c r="K35" s="60"/>
      <c r="L35" s="60"/>
      <c r="M35" s="60"/>
      <c r="N35" s="60"/>
    </row>
    <row r="36" spans="3:14" ht="15">
      <c r="C36" s="60"/>
      <c r="D36" s="60"/>
      <c r="E36" s="60"/>
      <c r="F36" s="60"/>
      <c r="G36" s="60"/>
      <c r="H36" s="60"/>
      <c r="I36" s="60"/>
      <c r="J36" s="60"/>
      <c r="K36" s="60"/>
      <c r="L36" s="60"/>
      <c r="M36" s="60"/>
      <c r="N36" s="60"/>
    </row>
    <row r="37" spans="3:14" ht="15">
      <c r="C37" s="60"/>
      <c r="D37" s="60"/>
      <c r="E37" s="60"/>
      <c r="F37" s="60"/>
      <c r="G37" s="60"/>
      <c r="H37" s="60"/>
      <c r="I37" s="60"/>
      <c r="J37" s="60"/>
      <c r="K37" s="60"/>
      <c r="L37" s="60"/>
      <c r="M37" s="60"/>
      <c r="N37" s="60"/>
    </row>
    <row r="38" spans="3:14" ht="15">
      <c r="C38" s="60"/>
      <c r="D38" s="60"/>
      <c r="E38" s="60"/>
      <c r="F38" s="60"/>
      <c r="G38" s="60"/>
      <c r="H38" s="60"/>
      <c r="I38" s="60"/>
      <c r="J38" s="60"/>
      <c r="K38" s="60"/>
      <c r="L38" s="60"/>
      <c r="M38" s="60"/>
      <c r="N38" s="60"/>
    </row>
    <row r="39" spans="3:14" ht="15">
      <c r="C39" s="60"/>
      <c r="D39" s="60"/>
      <c r="E39" s="60"/>
      <c r="F39" s="60"/>
      <c r="G39" s="60"/>
      <c r="H39" s="60"/>
      <c r="I39" s="60"/>
      <c r="J39" s="60"/>
      <c r="K39" s="60"/>
      <c r="L39" s="60"/>
      <c r="M39" s="60"/>
      <c r="N39" s="60"/>
    </row>
  </sheetData>
  <sheetProtection/>
  <mergeCells count="5">
    <mergeCell ref="C3:O3"/>
    <mergeCell ref="C4:O4"/>
    <mergeCell ref="C5:O5"/>
    <mergeCell ref="C6:N6"/>
    <mergeCell ref="D7:O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O150"/>
  <sheetViews>
    <sheetView zoomScale="85" zoomScaleNormal="85" zoomScalePageLayoutView="0" workbookViewId="0" topLeftCell="A1">
      <selection activeCell="C4" sqref="C4:O4"/>
    </sheetView>
  </sheetViews>
  <sheetFormatPr defaultColWidth="9.140625" defaultRowHeight="15"/>
  <cols>
    <col min="3" max="3" width="11.140625" style="0" customWidth="1"/>
  </cols>
  <sheetData>
    <row r="1" spans="1:15" ht="15">
      <c r="A1" s="95"/>
      <c r="B1" s="95"/>
      <c r="C1" s="95"/>
      <c r="D1" s="95"/>
      <c r="E1" s="95"/>
      <c r="F1" s="95"/>
      <c r="G1" s="95"/>
      <c r="H1" s="95"/>
      <c r="I1" s="95"/>
      <c r="J1" s="95"/>
      <c r="K1" s="95"/>
      <c r="L1" s="95"/>
      <c r="M1" s="95"/>
      <c r="N1" s="95"/>
      <c r="O1" s="95"/>
    </row>
    <row r="2" spans="1:15" ht="15">
      <c r="A2" s="95"/>
      <c r="B2" s="95"/>
      <c r="C2" s="1"/>
      <c r="D2" s="1"/>
      <c r="E2" s="1"/>
      <c r="F2" s="1"/>
      <c r="G2" s="1"/>
      <c r="H2" s="1"/>
      <c r="I2" s="1"/>
      <c r="J2" s="1"/>
      <c r="K2" s="1"/>
      <c r="L2" s="1"/>
      <c r="M2" s="1"/>
      <c r="N2" s="1"/>
      <c r="O2" s="1"/>
    </row>
    <row r="3" spans="1:15" ht="20.25">
      <c r="A3" s="95"/>
      <c r="B3" s="95"/>
      <c r="C3" s="199" t="s">
        <v>41</v>
      </c>
      <c r="D3" s="199"/>
      <c r="E3" s="199"/>
      <c r="F3" s="199"/>
      <c r="G3" s="199"/>
      <c r="H3" s="199"/>
      <c r="I3" s="199"/>
      <c r="J3" s="199"/>
      <c r="K3" s="199"/>
      <c r="L3" s="199"/>
      <c r="M3" s="199"/>
      <c r="N3" s="199"/>
      <c r="O3" s="199"/>
    </row>
    <row r="4" spans="1:15" ht="20.25">
      <c r="A4" s="95"/>
      <c r="B4" s="95"/>
      <c r="C4" s="199" t="s">
        <v>1</v>
      </c>
      <c r="D4" s="199"/>
      <c r="E4" s="199"/>
      <c r="F4" s="199"/>
      <c r="G4" s="199"/>
      <c r="H4" s="199"/>
      <c r="I4" s="199"/>
      <c r="J4" s="199"/>
      <c r="K4" s="199"/>
      <c r="L4" s="199"/>
      <c r="M4" s="199"/>
      <c r="N4" s="199"/>
      <c r="O4" s="199"/>
    </row>
    <row r="5" spans="1:15" ht="21" thickBot="1">
      <c r="A5" s="95"/>
      <c r="B5" s="95"/>
      <c r="C5" s="199" t="s">
        <v>2</v>
      </c>
      <c r="D5" s="199"/>
      <c r="E5" s="199"/>
      <c r="F5" s="199"/>
      <c r="G5" s="199"/>
      <c r="H5" s="199"/>
      <c r="I5" s="199"/>
      <c r="J5" s="199"/>
      <c r="K5" s="199"/>
      <c r="L5" s="199"/>
      <c r="M5" s="199"/>
      <c r="N5" s="199"/>
      <c r="O5" s="199"/>
    </row>
    <row r="6" spans="1:15" ht="16.5" thickBot="1">
      <c r="A6" s="97"/>
      <c r="B6" s="98"/>
      <c r="C6" s="99"/>
      <c r="D6" s="204" t="s">
        <v>4</v>
      </c>
      <c r="E6" s="204"/>
      <c r="F6" s="204"/>
      <c r="G6" s="204"/>
      <c r="H6" s="204"/>
      <c r="I6" s="204"/>
      <c r="J6" s="204"/>
      <c r="K6" s="204"/>
      <c r="L6" s="204"/>
      <c r="M6" s="204"/>
      <c r="N6" s="204"/>
      <c r="O6" s="204"/>
    </row>
    <row r="7" spans="1:15" ht="17.25" thickBot="1" thickTop="1">
      <c r="A7" s="100"/>
      <c r="B7" s="100"/>
      <c r="C7" s="100"/>
      <c r="D7" s="201" t="s">
        <v>42</v>
      </c>
      <c r="E7" s="202"/>
      <c r="F7" s="202"/>
      <c r="G7" s="202"/>
      <c r="H7" s="202"/>
      <c r="I7" s="202"/>
      <c r="J7" s="202"/>
      <c r="K7" s="202"/>
      <c r="L7" s="202"/>
      <c r="M7" s="202"/>
      <c r="N7" s="202"/>
      <c r="O7" s="203"/>
    </row>
    <row r="8" spans="1:28" ht="27" thickBot="1" thickTop="1">
      <c r="A8" s="101" t="s">
        <v>5</v>
      </c>
      <c r="B8" s="101" t="s">
        <v>6</v>
      </c>
      <c r="C8" s="102" t="s">
        <v>7</v>
      </c>
      <c r="D8" s="103">
        <v>40544</v>
      </c>
      <c r="E8" s="103">
        <v>40575</v>
      </c>
      <c r="F8" s="103">
        <v>40603</v>
      </c>
      <c r="G8" s="103">
        <v>40634</v>
      </c>
      <c r="H8" s="103">
        <v>40664</v>
      </c>
      <c r="I8" s="103">
        <v>40695</v>
      </c>
      <c r="J8" s="103">
        <v>40725</v>
      </c>
      <c r="K8" s="103">
        <v>40756</v>
      </c>
      <c r="L8" s="103">
        <v>40787</v>
      </c>
      <c r="M8" s="103">
        <v>40817</v>
      </c>
      <c r="N8" s="103">
        <v>40848</v>
      </c>
      <c r="O8" s="103">
        <v>40878</v>
      </c>
      <c r="Q8" s="104"/>
      <c r="R8" s="104"/>
      <c r="S8" s="104"/>
      <c r="T8" s="104"/>
      <c r="U8" s="104"/>
      <c r="V8" s="104"/>
      <c r="W8" s="104"/>
      <c r="X8" s="104"/>
      <c r="Y8" s="104"/>
      <c r="Z8" s="104"/>
      <c r="AA8" s="104"/>
      <c r="AB8" s="104"/>
    </row>
    <row r="9" spans="1:32" ht="27" thickTop="1">
      <c r="A9" s="205" t="s">
        <v>26</v>
      </c>
      <c r="B9" s="208" t="s">
        <v>43</v>
      </c>
      <c r="C9" s="155" t="s">
        <v>44</v>
      </c>
      <c r="D9" s="105">
        <v>15.836702970000001</v>
      </c>
      <c r="E9" s="105">
        <v>11.731332893000001</v>
      </c>
      <c r="F9" s="105">
        <v>17.305898903000003</v>
      </c>
      <c r="G9" s="105">
        <v>20.787320016000002</v>
      </c>
      <c r="H9" s="105">
        <v>24.493478070000002</v>
      </c>
      <c r="I9" s="105">
        <v>27.517474936</v>
      </c>
      <c r="J9" s="105">
        <v>28.716125516</v>
      </c>
      <c r="K9" s="105">
        <v>30.079017687</v>
      </c>
      <c r="L9" s="105">
        <v>29.534084496</v>
      </c>
      <c r="M9" s="105">
        <v>23.575005153</v>
      </c>
      <c r="N9" s="105">
        <v>23.25341878</v>
      </c>
      <c r="O9" s="105">
        <v>20.07762782</v>
      </c>
      <c r="P9" s="106"/>
      <c r="Q9" s="107"/>
      <c r="R9" s="107"/>
      <c r="S9" s="107"/>
      <c r="T9" s="107"/>
      <c r="U9" s="107"/>
      <c r="V9" s="107"/>
      <c r="W9" s="107"/>
      <c r="X9" s="107"/>
      <c r="Y9" s="107"/>
      <c r="Z9" s="107"/>
      <c r="AA9" s="107"/>
      <c r="AB9" s="108"/>
      <c r="AC9" s="108"/>
      <c r="AD9" s="108"/>
      <c r="AE9" s="108"/>
      <c r="AF9" s="108"/>
    </row>
    <row r="10" spans="1:32" ht="26.25">
      <c r="A10" s="206"/>
      <c r="B10" s="209"/>
      <c r="C10" s="155" t="s">
        <v>45</v>
      </c>
      <c r="D10" s="105">
        <v>2.2678114584999998</v>
      </c>
      <c r="E10" s="105">
        <v>0.8032698538099999</v>
      </c>
      <c r="F10" s="105">
        <v>2.5657038681</v>
      </c>
      <c r="G10" s="105">
        <v>2.7523472098000004</v>
      </c>
      <c r="H10" s="105">
        <v>3.0470544279</v>
      </c>
      <c r="I10" s="105">
        <v>3.0061413785999997</v>
      </c>
      <c r="J10" s="105">
        <v>3.0474409578</v>
      </c>
      <c r="K10" s="105">
        <v>3.1205964338</v>
      </c>
      <c r="L10" s="105">
        <v>3.0366385158</v>
      </c>
      <c r="M10" s="105">
        <v>0.82767175495</v>
      </c>
      <c r="N10" s="105">
        <v>2.7531445587</v>
      </c>
      <c r="O10" s="105">
        <v>2.8802401227</v>
      </c>
      <c r="P10" s="109"/>
      <c r="Q10" s="104"/>
      <c r="R10" s="104"/>
      <c r="S10" s="104"/>
      <c r="T10" s="104"/>
      <c r="U10" s="104"/>
      <c r="V10" s="104"/>
      <c r="W10" s="104"/>
      <c r="X10" s="104"/>
      <c r="Y10" s="104"/>
      <c r="Z10" s="104"/>
      <c r="AA10" s="104"/>
      <c r="AB10" s="108"/>
      <c r="AC10" s="108"/>
      <c r="AD10" s="108"/>
      <c r="AE10" s="108"/>
      <c r="AF10" s="108"/>
    </row>
    <row r="11" spans="1:32" ht="15">
      <c r="A11" s="206"/>
      <c r="B11" s="209"/>
      <c r="C11" s="155" t="s">
        <v>46</v>
      </c>
      <c r="D11" s="105">
        <v>1.9711136778</v>
      </c>
      <c r="E11" s="105">
        <v>1.4480097597</v>
      </c>
      <c r="F11" s="105">
        <v>1.820289236</v>
      </c>
      <c r="G11" s="105">
        <v>1.9527309502</v>
      </c>
      <c r="H11" s="105">
        <v>1.6537131756</v>
      </c>
      <c r="I11" s="105">
        <v>1.698663473</v>
      </c>
      <c r="J11" s="105">
        <v>1.7414674361</v>
      </c>
      <c r="K11" s="105">
        <v>1.7444997426</v>
      </c>
      <c r="L11" s="105">
        <v>1.8204891611</v>
      </c>
      <c r="M11" s="105">
        <v>1.4697835068</v>
      </c>
      <c r="N11" s="105">
        <v>1.7809523577</v>
      </c>
      <c r="O11" s="105">
        <v>1.788474394</v>
      </c>
      <c r="P11" s="7"/>
      <c r="Q11" s="108"/>
      <c r="R11" s="108"/>
      <c r="S11" s="108"/>
      <c r="T11" s="108"/>
      <c r="U11" s="108"/>
      <c r="V11" s="108"/>
      <c r="W11" s="108"/>
      <c r="X11" s="108"/>
      <c r="Y11" s="108"/>
      <c r="Z11" s="108"/>
      <c r="AA11" s="108"/>
      <c r="AB11" s="108"/>
      <c r="AC11" s="108"/>
      <c r="AD11" s="108"/>
      <c r="AE11" s="108"/>
      <c r="AF11" s="108"/>
    </row>
    <row r="12" spans="1:32" ht="15">
      <c r="A12" s="206"/>
      <c r="B12" s="209"/>
      <c r="C12" s="155" t="s">
        <v>47</v>
      </c>
      <c r="D12" s="105">
        <v>10.420572307</v>
      </c>
      <c r="E12" s="105">
        <v>8.3717545822</v>
      </c>
      <c r="F12" s="105">
        <v>10.756792164</v>
      </c>
      <c r="G12" s="105">
        <v>10.639994976</v>
      </c>
      <c r="H12" s="105">
        <v>9.4123187049</v>
      </c>
      <c r="I12" s="105">
        <v>9.1317767791</v>
      </c>
      <c r="J12" s="105">
        <v>9.0578913471</v>
      </c>
      <c r="K12" s="105">
        <v>9.182513550100001</v>
      </c>
      <c r="L12" s="105">
        <v>8.6186347859</v>
      </c>
      <c r="M12" s="105">
        <v>8.3871294022</v>
      </c>
      <c r="N12" s="105">
        <v>9.971657713099999</v>
      </c>
      <c r="O12" s="105">
        <v>10.261436317</v>
      </c>
      <c r="P12" s="7"/>
      <c r="Q12" s="108"/>
      <c r="R12" s="108"/>
      <c r="S12" s="108"/>
      <c r="T12" s="108"/>
      <c r="U12" s="108"/>
      <c r="V12" s="108"/>
      <c r="W12" s="108"/>
      <c r="X12" s="108"/>
      <c r="Y12" s="108"/>
      <c r="Z12" s="108"/>
      <c r="AA12" s="108"/>
      <c r="AB12" s="108"/>
      <c r="AC12" s="108"/>
      <c r="AD12" s="108"/>
      <c r="AE12" s="108"/>
      <c r="AF12" s="108"/>
    </row>
    <row r="13" spans="1:32" ht="26.25">
      <c r="A13" s="206"/>
      <c r="B13" s="209"/>
      <c r="C13" s="155" t="s">
        <v>48</v>
      </c>
      <c r="D13" s="105">
        <v>5.5635679117</v>
      </c>
      <c r="E13" s="105">
        <v>4.3274517873</v>
      </c>
      <c r="F13" s="105">
        <v>5.7228151708</v>
      </c>
      <c r="G13" s="105">
        <v>6.2681051045</v>
      </c>
      <c r="H13" s="105">
        <v>6.3896277611</v>
      </c>
      <c r="I13" s="105">
        <v>6.8265334917</v>
      </c>
      <c r="J13" s="105">
        <v>7.1689568418</v>
      </c>
      <c r="K13" s="105">
        <v>7.0838795135</v>
      </c>
      <c r="L13" s="105">
        <v>7.195463446800001</v>
      </c>
      <c r="M13" s="105">
        <v>5.1159659806</v>
      </c>
      <c r="N13" s="105">
        <v>6.0636352966</v>
      </c>
      <c r="O13" s="105">
        <v>5.7184391108</v>
      </c>
      <c r="P13" s="7"/>
      <c r="Q13" s="108"/>
      <c r="R13" s="108"/>
      <c r="S13" s="108"/>
      <c r="T13" s="108"/>
      <c r="U13" s="108"/>
      <c r="V13" s="108"/>
      <c r="W13" s="108"/>
      <c r="X13" s="108"/>
      <c r="Y13" s="108"/>
      <c r="Z13" s="108"/>
      <c r="AA13" s="108"/>
      <c r="AB13" s="108"/>
      <c r="AC13" s="108"/>
      <c r="AD13" s="108"/>
      <c r="AE13" s="108"/>
      <c r="AF13" s="108"/>
    </row>
    <row r="14" spans="1:32" ht="15">
      <c r="A14" s="206"/>
      <c r="B14" s="209"/>
      <c r="C14" s="155" t="s">
        <v>49</v>
      </c>
      <c r="D14" s="105">
        <v>1.605130985</v>
      </c>
      <c r="E14" s="105">
        <v>0.60059741709</v>
      </c>
      <c r="F14" s="105">
        <v>1.7099136258999998</v>
      </c>
      <c r="G14" s="105">
        <v>1.7325445296</v>
      </c>
      <c r="H14" s="105">
        <v>1.7836069151</v>
      </c>
      <c r="I14" s="105">
        <v>1.6960581871</v>
      </c>
      <c r="J14" s="105">
        <v>1.682008793</v>
      </c>
      <c r="K14" s="105">
        <v>1.4643747404</v>
      </c>
      <c r="L14" s="105">
        <v>1.4852098062</v>
      </c>
      <c r="M14" s="105">
        <v>0.3363171261</v>
      </c>
      <c r="N14" s="105">
        <v>1.5869966256</v>
      </c>
      <c r="O14" s="105">
        <v>1.6633881575</v>
      </c>
      <c r="P14" s="7"/>
      <c r="Q14" s="108"/>
      <c r="R14" s="108"/>
      <c r="S14" s="108"/>
      <c r="T14" s="108"/>
      <c r="U14" s="108"/>
      <c r="V14" s="108"/>
      <c r="W14" s="108"/>
      <c r="X14" s="108"/>
      <c r="Y14" s="108"/>
      <c r="Z14" s="108"/>
      <c r="AA14" s="108"/>
      <c r="AB14" s="108"/>
      <c r="AC14" s="108"/>
      <c r="AD14" s="108"/>
      <c r="AE14" s="108"/>
      <c r="AF14" s="108"/>
    </row>
    <row r="15" spans="1:32" ht="15">
      <c r="A15" s="206"/>
      <c r="B15" s="209"/>
      <c r="C15" s="155" t="s">
        <v>50</v>
      </c>
      <c r="D15" s="105">
        <v>1.0014911049</v>
      </c>
      <c r="E15" s="105">
        <v>0.45403779699</v>
      </c>
      <c r="F15" s="105">
        <v>1.5659521059000001</v>
      </c>
      <c r="G15" s="105">
        <v>1.8458450789</v>
      </c>
      <c r="H15" s="105">
        <v>2.0110364471</v>
      </c>
      <c r="I15" s="105">
        <v>2.0863780139</v>
      </c>
      <c r="J15" s="105">
        <v>2.3085681666</v>
      </c>
      <c r="K15" s="105">
        <v>2.2873527138</v>
      </c>
      <c r="L15" s="105">
        <v>2.3616196275</v>
      </c>
      <c r="M15" s="105">
        <v>0.8399281206000001</v>
      </c>
      <c r="N15" s="105">
        <v>1.5854217334</v>
      </c>
      <c r="O15" s="105">
        <v>1.4450095935</v>
      </c>
      <c r="P15" s="7"/>
      <c r="Q15" s="108"/>
      <c r="R15" s="108"/>
      <c r="S15" s="108"/>
      <c r="T15" s="108"/>
      <c r="U15" s="108"/>
      <c r="V15" s="108"/>
      <c r="W15" s="108"/>
      <c r="X15" s="108"/>
      <c r="Y15" s="108"/>
      <c r="Z15" s="108"/>
      <c r="AA15" s="108"/>
      <c r="AB15" s="108"/>
      <c r="AC15" s="108"/>
      <c r="AD15" s="108"/>
      <c r="AE15" s="108"/>
      <c r="AF15" s="108"/>
    </row>
    <row r="16" spans="1:32" ht="15">
      <c r="A16" s="206"/>
      <c r="B16" s="209"/>
      <c r="C16" s="156" t="s">
        <v>11</v>
      </c>
      <c r="D16" s="110">
        <v>127.82411949</v>
      </c>
      <c r="E16" s="110">
        <v>112.87641992</v>
      </c>
      <c r="F16" s="110">
        <v>141.63943479</v>
      </c>
      <c r="G16" s="110">
        <v>156.7918181</v>
      </c>
      <c r="H16" s="110">
        <v>146.68138714</v>
      </c>
      <c r="I16" s="110">
        <v>133.76161051</v>
      </c>
      <c r="J16" s="110">
        <v>143.04111923000002</v>
      </c>
      <c r="K16" s="110">
        <v>149.84375893</v>
      </c>
      <c r="L16" s="110">
        <v>146.64224991</v>
      </c>
      <c r="M16" s="110">
        <v>140.74952682</v>
      </c>
      <c r="N16" s="110">
        <v>142.19043012</v>
      </c>
      <c r="O16" s="110">
        <v>132.35998175</v>
      </c>
      <c r="P16" s="7"/>
      <c r="Q16" s="108"/>
      <c r="R16" s="108"/>
      <c r="S16" s="108"/>
      <c r="T16" s="108"/>
      <c r="U16" s="108"/>
      <c r="V16" s="108"/>
      <c r="W16" s="108"/>
      <c r="X16" s="108"/>
      <c r="Y16" s="108"/>
      <c r="Z16" s="108"/>
      <c r="AA16" s="108"/>
      <c r="AB16" s="108"/>
      <c r="AC16" s="108"/>
      <c r="AD16" s="108"/>
      <c r="AE16" s="108"/>
      <c r="AF16" s="108"/>
    </row>
    <row r="17" spans="1:32" ht="27" thickBot="1">
      <c r="A17" s="207"/>
      <c r="B17" s="210"/>
      <c r="C17" s="155" t="s">
        <v>12</v>
      </c>
      <c r="D17" s="111">
        <f aca="true" t="shared" si="0" ref="D17:O17">SUM(D9:D16)</f>
        <v>166.4905099049</v>
      </c>
      <c r="E17" s="111">
        <f t="shared" si="0"/>
        <v>140.61287401009</v>
      </c>
      <c r="F17" s="111">
        <f t="shared" si="0"/>
        <v>183.08679986369998</v>
      </c>
      <c r="G17" s="111">
        <f t="shared" si="0"/>
        <v>202.770705965</v>
      </c>
      <c r="H17" s="111">
        <f t="shared" si="0"/>
        <v>195.4722226417</v>
      </c>
      <c r="I17" s="111">
        <f t="shared" si="0"/>
        <v>185.7246367694</v>
      </c>
      <c r="J17" s="111">
        <f t="shared" si="0"/>
        <v>196.76357828840003</v>
      </c>
      <c r="K17" s="111">
        <f t="shared" si="0"/>
        <v>204.8059933112</v>
      </c>
      <c r="L17" s="111">
        <f t="shared" si="0"/>
        <v>200.6943897493</v>
      </c>
      <c r="M17" s="111">
        <f t="shared" si="0"/>
        <v>181.30132786425</v>
      </c>
      <c r="N17" s="111">
        <f t="shared" si="0"/>
        <v>189.1856571851</v>
      </c>
      <c r="O17" s="111">
        <f t="shared" si="0"/>
        <v>176.19459726550002</v>
      </c>
      <c r="P17" s="7"/>
      <c r="Q17" s="112"/>
      <c r="R17" s="112"/>
      <c r="S17" s="112"/>
      <c r="T17" s="112"/>
      <c r="U17" s="112"/>
      <c r="V17" s="112"/>
      <c r="W17" s="112"/>
      <c r="X17" s="108"/>
      <c r="Y17" s="108"/>
      <c r="Z17" s="108"/>
      <c r="AA17" s="108"/>
      <c r="AB17" s="108"/>
      <c r="AC17" s="108"/>
      <c r="AD17" s="108"/>
      <c r="AE17" s="108"/>
      <c r="AF17" s="108"/>
    </row>
    <row r="18" spans="1:32" ht="27" thickTop="1">
      <c r="A18" s="211" t="s">
        <v>51</v>
      </c>
      <c r="B18" s="211" t="s">
        <v>43</v>
      </c>
      <c r="C18" s="157" t="s">
        <v>44</v>
      </c>
      <c r="D18" s="113">
        <v>0</v>
      </c>
      <c r="E18" s="113">
        <v>0</v>
      </c>
      <c r="F18" s="113">
        <v>0</v>
      </c>
      <c r="G18" s="113">
        <v>0</v>
      </c>
      <c r="H18" s="114">
        <v>3.708</v>
      </c>
      <c r="I18" s="114">
        <v>23.812</v>
      </c>
      <c r="J18" s="114">
        <v>41.336</v>
      </c>
      <c r="K18" s="114">
        <v>38.005</v>
      </c>
      <c r="L18" s="114">
        <v>30.976</v>
      </c>
      <c r="M18" s="114">
        <v>4.131</v>
      </c>
      <c r="N18" s="113">
        <v>0</v>
      </c>
      <c r="O18" s="113">
        <v>0</v>
      </c>
      <c r="P18" s="7"/>
      <c r="Q18" s="108"/>
      <c r="R18" s="108"/>
      <c r="S18" s="108"/>
      <c r="T18" s="108"/>
      <c r="U18" s="108"/>
      <c r="V18" s="108"/>
      <c r="W18" s="108"/>
      <c r="X18" s="108"/>
      <c r="Y18" s="108"/>
      <c r="Z18" s="108"/>
      <c r="AA18" s="108"/>
      <c r="AB18" s="108"/>
      <c r="AC18" s="108"/>
      <c r="AD18" s="108"/>
      <c r="AE18" s="108"/>
      <c r="AF18" s="108"/>
    </row>
    <row r="19" spans="1:32" ht="26.25">
      <c r="A19" s="212"/>
      <c r="B19" s="214"/>
      <c r="C19" s="157" t="s">
        <v>45</v>
      </c>
      <c r="D19" s="113">
        <v>0</v>
      </c>
      <c r="E19" s="113">
        <v>0</v>
      </c>
      <c r="F19" s="113">
        <v>0</v>
      </c>
      <c r="G19" s="113">
        <v>0</v>
      </c>
      <c r="H19" s="114">
        <v>8.369</v>
      </c>
      <c r="I19" s="114">
        <v>13.068</v>
      </c>
      <c r="J19" s="114">
        <v>36.185</v>
      </c>
      <c r="K19" s="114">
        <v>11.936</v>
      </c>
      <c r="L19" s="114">
        <v>17.242</v>
      </c>
      <c r="M19" s="115">
        <v>-0.727</v>
      </c>
      <c r="N19" s="113">
        <v>0</v>
      </c>
      <c r="O19" s="113">
        <v>0</v>
      </c>
      <c r="P19" s="7"/>
      <c r="Q19" s="108"/>
      <c r="R19" s="108"/>
      <c r="S19" s="108"/>
      <c r="T19" s="108"/>
      <c r="U19" s="108"/>
      <c r="V19" s="108"/>
      <c r="W19" s="108"/>
      <c r="X19" s="108"/>
      <c r="Y19" s="108"/>
      <c r="Z19" s="108"/>
      <c r="AA19" s="108"/>
      <c r="AB19" s="108"/>
      <c r="AC19" s="108"/>
      <c r="AD19" s="108"/>
      <c r="AE19" s="108"/>
      <c r="AF19" s="108"/>
    </row>
    <row r="20" spans="1:32" ht="15">
      <c r="A20" s="212"/>
      <c r="B20" s="214"/>
      <c r="C20" s="157" t="s">
        <v>46</v>
      </c>
      <c r="D20" s="113">
        <v>0</v>
      </c>
      <c r="E20" s="113">
        <v>0</v>
      </c>
      <c r="F20" s="113">
        <v>0</v>
      </c>
      <c r="G20" s="113">
        <v>0</v>
      </c>
      <c r="H20" s="114"/>
      <c r="I20" s="114"/>
      <c r="J20" s="114"/>
      <c r="K20" s="114"/>
      <c r="L20" s="114"/>
      <c r="M20" s="115"/>
      <c r="N20" s="113">
        <v>0</v>
      </c>
      <c r="O20" s="113">
        <v>0</v>
      </c>
      <c r="P20" s="7"/>
      <c r="Q20" s="108"/>
      <c r="R20" s="108"/>
      <c r="S20" s="108"/>
      <c r="T20" s="108"/>
      <c r="U20" s="108"/>
      <c r="V20" s="108"/>
      <c r="W20" s="108"/>
      <c r="X20" s="108"/>
      <c r="Y20" s="108"/>
      <c r="Z20" s="108"/>
      <c r="AA20" s="108"/>
      <c r="AB20" s="108"/>
      <c r="AC20" s="108"/>
      <c r="AD20" s="108"/>
      <c r="AE20" s="108"/>
      <c r="AF20" s="108"/>
    </row>
    <row r="21" spans="1:32" ht="15">
      <c r="A21" s="212"/>
      <c r="B21" s="214"/>
      <c r="C21" s="157" t="s">
        <v>47</v>
      </c>
      <c r="D21" s="113">
        <v>0</v>
      </c>
      <c r="E21" s="113">
        <v>0</v>
      </c>
      <c r="F21" s="113">
        <v>0</v>
      </c>
      <c r="G21" s="113">
        <v>0</v>
      </c>
      <c r="H21" s="114">
        <v>2.487</v>
      </c>
      <c r="I21" s="114">
        <v>3.98</v>
      </c>
      <c r="J21" s="114">
        <v>11.271</v>
      </c>
      <c r="K21" s="114">
        <v>3.791</v>
      </c>
      <c r="L21" s="114">
        <v>5.627</v>
      </c>
      <c r="M21" s="115">
        <v>-0.243</v>
      </c>
      <c r="N21" s="113">
        <v>0</v>
      </c>
      <c r="O21" s="113">
        <v>0</v>
      </c>
      <c r="P21" s="7"/>
      <c r="Q21" s="108"/>
      <c r="R21" s="108"/>
      <c r="S21" s="108"/>
      <c r="T21" s="108"/>
      <c r="U21" s="108"/>
      <c r="V21" s="108"/>
      <c r="W21" s="108"/>
      <c r="X21" s="108"/>
      <c r="Y21" s="108"/>
      <c r="Z21" s="108"/>
      <c r="AA21" s="108"/>
      <c r="AB21" s="108"/>
      <c r="AC21" s="108"/>
      <c r="AD21" s="108"/>
      <c r="AE21" s="108"/>
      <c r="AF21" s="108"/>
    </row>
    <row r="22" spans="1:32" ht="26.25">
      <c r="A22" s="212"/>
      <c r="B22" s="214"/>
      <c r="C22" s="157" t="s">
        <v>48</v>
      </c>
      <c r="D22" s="113">
        <v>0</v>
      </c>
      <c r="E22" s="113">
        <v>0</v>
      </c>
      <c r="F22" s="113">
        <v>0</v>
      </c>
      <c r="G22" s="113">
        <v>0</v>
      </c>
      <c r="H22" s="114">
        <v>0.244</v>
      </c>
      <c r="I22" s="114">
        <v>2.689</v>
      </c>
      <c r="J22" s="114">
        <v>4.286</v>
      </c>
      <c r="K22" s="114">
        <v>4.139</v>
      </c>
      <c r="L22" s="114">
        <v>3.002</v>
      </c>
      <c r="M22" s="114">
        <v>0.654</v>
      </c>
      <c r="N22" s="113">
        <v>0</v>
      </c>
      <c r="O22" s="113">
        <v>0</v>
      </c>
      <c r="P22" s="7"/>
      <c r="Q22" s="108"/>
      <c r="R22" s="108"/>
      <c r="S22" s="108"/>
      <c r="T22" s="108"/>
      <c r="U22" s="108"/>
      <c r="V22" s="108"/>
      <c r="W22" s="108"/>
      <c r="X22" s="108"/>
      <c r="Y22" s="108"/>
      <c r="Z22" s="108"/>
      <c r="AA22" s="108"/>
      <c r="AB22" s="108"/>
      <c r="AC22" s="108"/>
      <c r="AD22" s="108"/>
      <c r="AE22" s="108"/>
      <c r="AF22" s="108"/>
    </row>
    <row r="23" spans="1:32" ht="15">
      <c r="A23" s="212"/>
      <c r="B23" s="214"/>
      <c r="C23" s="157" t="s">
        <v>49</v>
      </c>
      <c r="D23" s="113">
        <v>0</v>
      </c>
      <c r="E23" s="113">
        <v>0</v>
      </c>
      <c r="F23" s="113">
        <v>0</v>
      </c>
      <c r="G23" s="113">
        <v>0</v>
      </c>
      <c r="H23" s="114">
        <v>2.554</v>
      </c>
      <c r="I23" s="114">
        <v>8.616</v>
      </c>
      <c r="J23" s="114">
        <v>17.083</v>
      </c>
      <c r="K23" s="114">
        <v>13.973</v>
      </c>
      <c r="L23" s="114">
        <v>13.463</v>
      </c>
      <c r="M23" s="114">
        <v>0.336</v>
      </c>
      <c r="N23" s="113">
        <v>0</v>
      </c>
      <c r="O23" s="113">
        <v>0</v>
      </c>
      <c r="P23" s="7"/>
      <c r="Q23" s="108"/>
      <c r="R23" s="108"/>
      <c r="S23" s="108"/>
      <c r="T23" s="108"/>
      <c r="U23" s="108"/>
      <c r="V23" s="108"/>
      <c r="W23" s="108"/>
      <c r="X23" s="108"/>
      <c r="Y23" s="108"/>
      <c r="Z23" s="108"/>
      <c r="AA23" s="108"/>
      <c r="AB23" s="108"/>
      <c r="AC23" s="108"/>
      <c r="AD23" s="108"/>
      <c r="AE23" s="108"/>
      <c r="AF23" s="108"/>
    </row>
    <row r="24" spans="1:32" ht="15">
      <c r="A24" s="212"/>
      <c r="B24" s="214"/>
      <c r="C24" s="157" t="s">
        <v>50</v>
      </c>
      <c r="D24" s="113">
        <v>0</v>
      </c>
      <c r="E24" s="113">
        <v>0</v>
      </c>
      <c r="F24" s="113">
        <v>0</v>
      </c>
      <c r="G24" s="113">
        <v>0</v>
      </c>
      <c r="H24" s="114">
        <v>3.23</v>
      </c>
      <c r="I24" s="114">
        <v>10.713</v>
      </c>
      <c r="J24" s="114">
        <v>21.009</v>
      </c>
      <c r="K24" s="114">
        <v>16.676</v>
      </c>
      <c r="L24" s="114">
        <v>15.83</v>
      </c>
      <c r="M24" s="114">
        <v>0.505</v>
      </c>
      <c r="N24" s="113">
        <v>0</v>
      </c>
      <c r="O24" s="113">
        <v>0</v>
      </c>
      <c r="P24" s="7"/>
      <c r="Q24" s="108"/>
      <c r="R24" s="108"/>
      <c r="S24" s="108"/>
      <c r="T24" s="108"/>
      <c r="U24" s="108"/>
      <c r="V24" s="108"/>
      <c r="W24" s="108"/>
      <c r="X24" s="108"/>
      <c r="Y24" s="108"/>
      <c r="Z24" s="108"/>
      <c r="AA24" s="108"/>
      <c r="AB24" s="108"/>
      <c r="AC24" s="108"/>
      <c r="AD24" s="108"/>
      <c r="AE24" s="108"/>
      <c r="AF24" s="108"/>
    </row>
    <row r="25" spans="1:32" ht="15">
      <c r="A25" s="212"/>
      <c r="B25" s="214"/>
      <c r="C25" s="158" t="s">
        <v>11</v>
      </c>
      <c r="D25" s="116">
        <v>0</v>
      </c>
      <c r="E25" s="116">
        <v>0</v>
      </c>
      <c r="F25" s="116">
        <v>0</v>
      </c>
      <c r="G25" s="116">
        <v>0</v>
      </c>
      <c r="H25" s="117">
        <v>2.449</v>
      </c>
      <c r="I25" s="117">
        <v>8.213</v>
      </c>
      <c r="J25" s="117">
        <v>15.534</v>
      </c>
      <c r="K25" s="117">
        <v>12.831</v>
      </c>
      <c r="L25" s="117">
        <v>12.231</v>
      </c>
      <c r="M25" s="117">
        <v>0.329</v>
      </c>
      <c r="N25" s="116">
        <v>0</v>
      </c>
      <c r="O25" s="116">
        <v>0</v>
      </c>
      <c r="P25" s="118"/>
      <c r="Q25" s="119"/>
      <c r="R25" s="119"/>
      <c r="S25" s="119"/>
      <c r="T25" s="119"/>
      <c r="U25" s="119"/>
      <c r="V25" s="119"/>
      <c r="W25" s="119"/>
      <c r="X25" s="104"/>
      <c r="Y25" s="104"/>
      <c r="Z25" s="104"/>
      <c r="AA25" s="104"/>
      <c r="AB25" s="104"/>
      <c r="AC25" s="104"/>
      <c r="AD25" s="108"/>
      <c r="AE25" s="108"/>
      <c r="AF25" s="108"/>
    </row>
    <row r="26" spans="1:32" ht="27" thickBot="1">
      <c r="A26" s="213"/>
      <c r="B26" s="215"/>
      <c r="C26" s="157" t="s">
        <v>12</v>
      </c>
      <c r="D26" s="120">
        <f aca="true" t="shared" si="1" ref="D26:O26">SUM(D18:D25)</f>
        <v>0</v>
      </c>
      <c r="E26" s="120">
        <f t="shared" si="1"/>
        <v>0</v>
      </c>
      <c r="F26" s="120">
        <f t="shared" si="1"/>
        <v>0</v>
      </c>
      <c r="G26" s="120">
        <f t="shared" si="1"/>
        <v>0</v>
      </c>
      <c r="H26" s="120">
        <f t="shared" si="1"/>
        <v>23.040999999999997</v>
      </c>
      <c r="I26" s="120">
        <f t="shared" si="1"/>
        <v>71.091</v>
      </c>
      <c r="J26" s="120">
        <f t="shared" si="1"/>
        <v>146.704</v>
      </c>
      <c r="K26" s="120">
        <f t="shared" si="1"/>
        <v>101.35100000000001</v>
      </c>
      <c r="L26" s="120">
        <f t="shared" si="1"/>
        <v>98.371</v>
      </c>
      <c r="M26" s="120">
        <f t="shared" si="1"/>
        <v>4.985</v>
      </c>
      <c r="N26" s="120">
        <f t="shared" si="1"/>
        <v>0</v>
      </c>
      <c r="O26" s="120">
        <f t="shared" si="1"/>
        <v>0</v>
      </c>
      <c r="P26" s="7"/>
      <c r="Q26" s="108"/>
      <c r="R26" s="108"/>
      <c r="S26" s="108"/>
      <c r="T26" s="108"/>
      <c r="U26" s="108"/>
      <c r="V26" s="108"/>
      <c r="W26" s="108"/>
      <c r="X26" s="108"/>
      <c r="Y26" s="108"/>
      <c r="Z26" s="108"/>
      <c r="AA26" s="108"/>
      <c r="AB26" s="108"/>
      <c r="AC26" s="108"/>
      <c r="AD26" s="108"/>
      <c r="AE26" s="108"/>
      <c r="AF26" s="108"/>
    </row>
    <row r="27" spans="1:32" ht="27" thickTop="1">
      <c r="A27" s="208" t="s">
        <v>52</v>
      </c>
      <c r="B27" s="208" t="s">
        <v>43</v>
      </c>
      <c r="C27" s="155" t="s">
        <v>44</v>
      </c>
      <c r="D27" s="110">
        <v>0</v>
      </c>
      <c r="E27" s="110">
        <v>0</v>
      </c>
      <c r="F27" s="110">
        <v>0</v>
      </c>
      <c r="G27" s="110">
        <v>0</v>
      </c>
      <c r="H27" s="121">
        <v>1.471</v>
      </c>
      <c r="I27" s="121">
        <v>1.628</v>
      </c>
      <c r="J27" s="121">
        <v>1.914</v>
      </c>
      <c r="K27" s="121">
        <v>2.067</v>
      </c>
      <c r="L27" s="121">
        <v>2.094</v>
      </c>
      <c r="M27" s="121">
        <v>1.707</v>
      </c>
      <c r="N27" s="110">
        <v>0</v>
      </c>
      <c r="O27" s="110">
        <v>0</v>
      </c>
      <c r="P27" s="7"/>
      <c r="Q27" s="108"/>
      <c r="R27" s="108"/>
      <c r="S27" s="108"/>
      <c r="T27" s="108"/>
      <c r="U27" s="108"/>
      <c r="V27" s="108"/>
      <c r="W27" s="108"/>
      <c r="X27" s="108"/>
      <c r="Y27" s="108"/>
      <c r="Z27" s="108"/>
      <c r="AA27" s="108"/>
      <c r="AB27" s="108"/>
      <c r="AC27" s="108"/>
      <c r="AD27" s="108"/>
      <c r="AE27" s="108"/>
      <c r="AF27" s="108"/>
    </row>
    <row r="28" spans="1:32" ht="26.25">
      <c r="A28" s="209"/>
      <c r="B28" s="216"/>
      <c r="C28" s="155" t="s">
        <v>45</v>
      </c>
      <c r="D28" s="110">
        <v>0</v>
      </c>
      <c r="E28" s="110">
        <v>0</v>
      </c>
      <c r="F28" s="110">
        <v>0</v>
      </c>
      <c r="G28" s="110">
        <v>0</v>
      </c>
      <c r="H28" s="121">
        <v>0.787</v>
      </c>
      <c r="I28" s="121">
        <v>0.817</v>
      </c>
      <c r="J28" s="121">
        <v>0.966</v>
      </c>
      <c r="K28" s="121">
        <v>0.85</v>
      </c>
      <c r="L28" s="121">
        <v>0.866</v>
      </c>
      <c r="M28" s="121">
        <v>0.83</v>
      </c>
      <c r="N28" s="110">
        <v>0</v>
      </c>
      <c r="O28" s="110">
        <v>0</v>
      </c>
      <c r="P28" s="7"/>
      <c r="Q28" s="108"/>
      <c r="R28" s="108"/>
      <c r="S28" s="108"/>
      <c r="T28" s="108"/>
      <c r="U28" s="108"/>
      <c r="V28" s="108"/>
      <c r="W28" s="108"/>
      <c r="X28" s="108"/>
      <c r="Y28" s="108"/>
      <c r="Z28" s="108"/>
      <c r="AA28" s="108"/>
      <c r="AB28" s="108"/>
      <c r="AC28" s="108"/>
      <c r="AD28" s="108"/>
      <c r="AE28" s="108"/>
      <c r="AF28" s="108"/>
    </row>
    <row r="29" spans="1:32" ht="15">
      <c r="A29" s="209"/>
      <c r="B29" s="216"/>
      <c r="C29" s="155" t="s">
        <v>46</v>
      </c>
      <c r="D29" s="110">
        <v>0</v>
      </c>
      <c r="E29" s="110">
        <v>0</v>
      </c>
      <c r="F29" s="110">
        <v>0</v>
      </c>
      <c r="G29" s="110">
        <v>0</v>
      </c>
      <c r="H29" s="121"/>
      <c r="I29" s="121"/>
      <c r="J29" s="121"/>
      <c r="K29" s="121">
        <v>0.001</v>
      </c>
      <c r="L29" s="121">
        <v>0.001</v>
      </c>
      <c r="M29" s="121">
        <v>0.001</v>
      </c>
      <c r="N29" s="110">
        <v>0</v>
      </c>
      <c r="O29" s="110">
        <v>0</v>
      </c>
      <c r="P29" s="7"/>
      <c r="Q29" s="108"/>
      <c r="R29" s="108"/>
      <c r="S29" s="108"/>
      <c r="T29" s="108"/>
      <c r="U29" s="108"/>
      <c r="V29" s="108"/>
      <c r="W29" s="108"/>
      <c r="X29" s="108"/>
      <c r="Y29" s="108"/>
      <c r="Z29" s="108"/>
      <c r="AA29" s="108"/>
      <c r="AB29" s="108"/>
      <c r="AC29" s="108"/>
      <c r="AD29" s="108"/>
      <c r="AE29" s="108"/>
      <c r="AF29" s="108"/>
    </row>
    <row r="30" spans="1:32" ht="15">
      <c r="A30" s="209"/>
      <c r="B30" s="216"/>
      <c r="C30" s="155" t="s">
        <v>47</v>
      </c>
      <c r="D30" s="110">
        <v>0</v>
      </c>
      <c r="E30" s="110">
        <v>0</v>
      </c>
      <c r="F30" s="110">
        <v>0</v>
      </c>
      <c r="G30" s="110">
        <v>0</v>
      </c>
      <c r="H30" s="121">
        <v>0.256</v>
      </c>
      <c r="I30" s="121">
        <v>0.259</v>
      </c>
      <c r="J30" s="121">
        <v>0.305</v>
      </c>
      <c r="K30" s="121">
        <v>0.287</v>
      </c>
      <c r="L30" s="121">
        <v>0.284</v>
      </c>
      <c r="M30" s="121">
        <v>0.275</v>
      </c>
      <c r="N30" s="110">
        <v>0</v>
      </c>
      <c r="O30" s="110">
        <v>0</v>
      </c>
      <c r="P30" s="7"/>
      <c r="Q30" s="108"/>
      <c r="R30" s="108"/>
      <c r="S30" s="108"/>
      <c r="T30" s="108"/>
      <c r="U30" s="108"/>
      <c r="V30" s="108"/>
      <c r="W30" s="108"/>
      <c r="X30" s="108"/>
      <c r="Y30" s="108"/>
      <c r="Z30" s="108"/>
      <c r="AA30" s="108"/>
      <c r="AB30" s="108"/>
      <c r="AC30" s="108"/>
      <c r="AD30" s="108"/>
      <c r="AE30" s="108"/>
      <c r="AF30" s="108"/>
    </row>
    <row r="31" spans="1:32" ht="26.25">
      <c r="A31" s="209"/>
      <c r="B31" s="216"/>
      <c r="C31" s="155" t="s">
        <v>48</v>
      </c>
      <c r="D31" s="110">
        <v>0</v>
      </c>
      <c r="E31" s="110">
        <v>0</v>
      </c>
      <c r="F31" s="110">
        <v>0</v>
      </c>
      <c r="G31" s="110">
        <v>0</v>
      </c>
      <c r="H31" s="121">
        <v>0.078</v>
      </c>
      <c r="I31" s="121">
        <v>0.095</v>
      </c>
      <c r="J31" s="121">
        <v>0.102</v>
      </c>
      <c r="K31" s="121">
        <v>0.124</v>
      </c>
      <c r="L31" s="121">
        <v>0.121</v>
      </c>
      <c r="M31" s="121">
        <v>0.113</v>
      </c>
      <c r="N31" s="110">
        <v>0</v>
      </c>
      <c r="O31" s="110">
        <v>0</v>
      </c>
      <c r="P31" s="7"/>
      <c r="Q31" s="108"/>
      <c r="R31" s="108"/>
      <c r="S31" s="108"/>
      <c r="T31" s="108"/>
      <c r="U31" s="108"/>
      <c r="V31" s="108"/>
      <c r="W31" s="108"/>
      <c r="X31" s="108"/>
      <c r="Y31" s="108"/>
      <c r="Z31" s="108"/>
      <c r="AA31" s="108"/>
      <c r="AB31" s="108"/>
      <c r="AC31" s="108"/>
      <c r="AD31" s="108"/>
      <c r="AE31" s="108"/>
      <c r="AF31" s="108"/>
    </row>
    <row r="32" spans="1:36" ht="15">
      <c r="A32" s="209"/>
      <c r="B32" s="216"/>
      <c r="C32" s="155" t="s">
        <v>49</v>
      </c>
      <c r="D32" s="110">
        <v>0</v>
      </c>
      <c r="E32" s="110">
        <v>0</v>
      </c>
      <c r="F32" s="110">
        <v>0</v>
      </c>
      <c r="G32" s="110">
        <v>0</v>
      </c>
      <c r="H32" s="121">
        <v>0.333</v>
      </c>
      <c r="I32" s="121">
        <v>0.337</v>
      </c>
      <c r="J32" s="121">
        <v>0.404</v>
      </c>
      <c r="K32" s="121">
        <v>0.422</v>
      </c>
      <c r="L32" s="121">
        <v>0.41</v>
      </c>
      <c r="M32" s="121">
        <v>0.358</v>
      </c>
      <c r="N32" s="110">
        <v>0</v>
      </c>
      <c r="O32" s="110">
        <v>0</v>
      </c>
      <c r="P32" s="7"/>
      <c r="Q32" s="108"/>
      <c r="R32" s="108"/>
      <c r="S32" s="108"/>
      <c r="T32" s="108"/>
      <c r="U32" s="108"/>
      <c r="V32" s="108"/>
      <c r="W32" s="108"/>
      <c r="X32" s="108"/>
      <c r="Y32" s="108"/>
      <c r="Z32" s="108"/>
      <c r="AA32" s="108"/>
      <c r="AB32" s="108"/>
      <c r="AC32" s="108"/>
      <c r="AD32" s="108"/>
      <c r="AE32" s="108"/>
      <c r="AF32" s="108"/>
      <c r="AG32" s="7"/>
      <c r="AH32" s="7"/>
      <c r="AI32" s="7"/>
      <c r="AJ32" s="7"/>
    </row>
    <row r="33" spans="1:36" ht="15">
      <c r="A33" s="209"/>
      <c r="B33" s="216"/>
      <c r="C33" s="155" t="s">
        <v>50</v>
      </c>
      <c r="D33" s="110">
        <v>0</v>
      </c>
      <c r="E33" s="110">
        <v>0</v>
      </c>
      <c r="F33" s="110">
        <v>0</v>
      </c>
      <c r="G33" s="110">
        <v>0</v>
      </c>
      <c r="H33" s="121">
        <v>0.386</v>
      </c>
      <c r="I33" s="121">
        <v>0.392</v>
      </c>
      <c r="J33" s="121">
        <v>0.441</v>
      </c>
      <c r="K33" s="121">
        <v>0.454</v>
      </c>
      <c r="L33" s="121">
        <v>0.466</v>
      </c>
      <c r="M33" s="121">
        <v>0.384</v>
      </c>
      <c r="N33" s="110">
        <v>0</v>
      </c>
      <c r="O33" s="110">
        <v>0</v>
      </c>
      <c r="P33" s="7"/>
      <c r="Q33" s="108"/>
      <c r="R33" s="108"/>
      <c r="S33" s="108"/>
      <c r="T33" s="108"/>
      <c r="U33" s="108"/>
      <c r="V33" s="108"/>
      <c r="W33" s="108"/>
      <c r="X33" s="108"/>
      <c r="Y33" s="108"/>
      <c r="Z33" s="108"/>
      <c r="AA33" s="108"/>
      <c r="AB33" s="108"/>
      <c r="AC33" s="108"/>
      <c r="AD33" s="108"/>
      <c r="AE33" s="108"/>
      <c r="AF33" s="108"/>
      <c r="AG33" s="7"/>
      <c r="AH33" s="7"/>
      <c r="AI33" s="7"/>
      <c r="AJ33" s="7"/>
    </row>
    <row r="34" spans="1:36" ht="15">
      <c r="A34" s="209"/>
      <c r="B34" s="216"/>
      <c r="C34" s="156" t="s">
        <v>11</v>
      </c>
      <c r="D34" s="110">
        <v>0</v>
      </c>
      <c r="E34" s="110">
        <v>0</v>
      </c>
      <c r="F34" s="110">
        <v>0</v>
      </c>
      <c r="G34" s="110">
        <v>0</v>
      </c>
      <c r="H34" s="122">
        <v>0.801</v>
      </c>
      <c r="I34" s="122">
        <v>0.768</v>
      </c>
      <c r="J34" s="122">
        <v>0.915</v>
      </c>
      <c r="K34" s="122">
        <v>1.027</v>
      </c>
      <c r="L34" s="122">
        <v>1.019</v>
      </c>
      <c r="M34" s="122">
        <v>0.891</v>
      </c>
      <c r="N34" s="110">
        <v>0</v>
      </c>
      <c r="O34" s="110">
        <v>0</v>
      </c>
      <c r="P34" s="7"/>
      <c r="Q34" s="119"/>
      <c r="R34" s="119"/>
      <c r="S34" s="119"/>
      <c r="T34" s="119"/>
      <c r="U34" s="119"/>
      <c r="V34" s="119"/>
      <c r="W34" s="119"/>
      <c r="X34" s="104"/>
      <c r="Y34" s="104"/>
      <c r="Z34" s="104"/>
      <c r="AA34" s="104"/>
      <c r="AB34" s="104"/>
      <c r="AC34" s="104"/>
      <c r="AD34" s="108"/>
      <c r="AE34" s="108"/>
      <c r="AF34" s="108"/>
      <c r="AG34" s="7"/>
      <c r="AH34" s="7"/>
      <c r="AI34" s="7"/>
      <c r="AJ34" s="7"/>
    </row>
    <row r="35" spans="1:36" ht="27" thickBot="1">
      <c r="A35" s="210"/>
      <c r="B35" s="217"/>
      <c r="C35" s="155" t="s">
        <v>12</v>
      </c>
      <c r="D35" s="123">
        <f aca="true" t="shared" si="2" ref="D35:O35">SUM(D27:D34)</f>
        <v>0</v>
      </c>
      <c r="E35" s="123">
        <f t="shared" si="2"/>
        <v>0</v>
      </c>
      <c r="F35" s="123">
        <f t="shared" si="2"/>
        <v>0</v>
      </c>
      <c r="G35" s="123">
        <f t="shared" si="2"/>
        <v>0</v>
      </c>
      <c r="H35" s="123">
        <f t="shared" si="2"/>
        <v>4.112</v>
      </c>
      <c r="I35" s="123">
        <f t="shared" si="2"/>
        <v>4.296</v>
      </c>
      <c r="J35" s="123">
        <f t="shared" si="2"/>
        <v>5.047</v>
      </c>
      <c r="K35" s="123">
        <f t="shared" si="2"/>
        <v>5.232</v>
      </c>
      <c r="L35" s="123">
        <f t="shared" si="2"/>
        <v>5.261</v>
      </c>
      <c r="M35" s="123">
        <f t="shared" si="2"/>
        <v>4.558999999999999</v>
      </c>
      <c r="N35" s="123">
        <f t="shared" si="2"/>
        <v>0</v>
      </c>
      <c r="O35" s="123">
        <f t="shared" si="2"/>
        <v>0</v>
      </c>
      <c r="P35" s="7"/>
      <c r="Q35" s="108"/>
      <c r="R35" s="108"/>
      <c r="S35" s="108"/>
      <c r="T35" s="108"/>
      <c r="U35" s="108"/>
      <c r="V35" s="108"/>
      <c r="W35" s="108"/>
      <c r="X35" s="108"/>
      <c r="Y35" s="108"/>
      <c r="Z35" s="108"/>
      <c r="AA35" s="108"/>
      <c r="AB35" s="108"/>
      <c r="AC35" s="108"/>
      <c r="AD35" s="108"/>
      <c r="AE35" s="108"/>
      <c r="AF35" s="108"/>
      <c r="AG35" s="7"/>
      <c r="AH35" s="7"/>
      <c r="AI35" s="7"/>
      <c r="AJ35" s="7"/>
    </row>
    <row r="36" spans="1:36" ht="27" thickTop="1">
      <c r="A36" s="211" t="s">
        <v>53</v>
      </c>
      <c r="B36" s="211" t="s">
        <v>43</v>
      </c>
      <c r="C36" s="157" t="s">
        <v>44</v>
      </c>
      <c r="D36" s="116">
        <v>0</v>
      </c>
      <c r="E36" s="116">
        <v>0</v>
      </c>
      <c r="F36" s="116">
        <v>0</v>
      </c>
      <c r="G36" s="116">
        <v>0</v>
      </c>
      <c r="H36" s="113">
        <v>12.498063647942832</v>
      </c>
      <c r="I36" s="113">
        <v>12.80374803168077</v>
      </c>
      <c r="J36" s="113">
        <v>12.1073184843933</v>
      </c>
      <c r="K36" s="113">
        <v>12.482051327802147</v>
      </c>
      <c r="L36" s="113">
        <v>13.130050137705508</v>
      </c>
      <c r="M36" s="113">
        <v>13.027064652400133</v>
      </c>
      <c r="N36" s="116">
        <v>0</v>
      </c>
      <c r="O36" s="116">
        <v>0</v>
      </c>
      <c r="P36" s="7"/>
      <c r="Q36" s="108"/>
      <c r="R36" s="108"/>
      <c r="S36" s="108"/>
      <c r="T36" s="108"/>
      <c r="U36" s="108"/>
      <c r="V36" s="108"/>
      <c r="W36" s="108"/>
      <c r="X36" s="108"/>
      <c r="Y36" s="108"/>
      <c r="Z36" s="108"/>
      <c r="AA36" s="108"/>
      <c r="AB36" s="108"/>
      <c r="AC36" s="108"/>
      <c r="AD36" s="108"/>
      <c r="AE36" s="108"/>
      <c r="AF36" s="108"/>
      <c r="AG36" s="7"/>
      <c r="AH36" s="7"/>
      <c r="AI36" s="7"/>
      <c r="AJ36" s="7"/>
    </row>
    <row r="37" spans="1:36" ht="26.25">
      <c r="A37" s="212"/>
      <c r="B37" s="214"/>
      <c r="C37" s="157" t="s">
        <v>45</v>
      </c>
      <c r="D37" s="116">
        <v>0</v>
      </c>
      <c r="E37" s="116">
        <v>0</v>
      </c>
      <c r="F37" s="116">
        <v>0</v>
      </c>
      <c r="G37" s="116">
        <v>0</v>
      </c>
      <c r="H37" s="113">
        <v>6.583728562642335</v>
      </c>
      <c r="I37" s="113">
        <v>6.094313601232651</v>
      </c>
      <c r="J37" s="113">
        <v>5.927921644577704</v>
      </c>
      <c r="K37" s="113">
        <v>6.155102812877294</v>
      </c>
      <c r="L37" s="113">
        <v>6.823159133997014</v>
      </c>
      <c r="M37" s="113">
        <v>6.4140918126915105</v>
      </c>
      <c r="N37" s="116">
        <v>0</v>
      </c>
      <c r="O37" s="116">
        <v>0</v>
      </c>
      <c r="P37" s="7"/>
      <c r="Q37" s="108"/>
      <c r="R37" s="108"/>
      <c r="S37" s="108"/>
      <c r="T37" s="108"/>
      <c r="U37" s="108"/>
      <c r="V37" s="108"/>
      <c r="W37" s="108"/>
      <c r="X37" s="108"/>
      <c r="Y37" s="108"/>
      <c r="Z37" s="108"/>
      <c r="AA37" s="108"/>
      <c r="AB37" s="108"/>
      <c r="AC37" s="108"/>
      <c r="AD37" s="108"/>
      <c r="AE37" s="108"/>
      <c r="AF37" s="108"/>
      <c r="AG37" s="7"/>
      <c r="AH37" s="7"/>
      <c r="AI37" s="7"/>
      <c r="AJ37" s="7"/>
    </row>
    <row r="38" spans="1:36" ht="15">
      <c r="A38" s="212"/>
      <c r="B38" s="214"/>
      <c r="C38" s="157" t="s">
        <v>46</v>
      </c>
      <c r="D38" s="116">
        <v>0</v>
      </c>
      <c r="E38" s="116">
        <v>0</v>
      </c>
      <c r="F38" s="116">
        <v>0</v>
      </c>
      <c r="G38" s="116">
        <v>0</v>
      </c>
      <c r="H38" s="116">
        <v>0</v>
      </c>
      <c r="I38" s="116">
        <v>0</v>
      </c>
      <c r="J38" s="116">
        <v>0</v>
      </c>
      <c r="K38" s="116">
        <v>0</v>
      </c>
      <c r="L38" s="116">
        <v>0</v>
      </c>
      <c r="M38" s="116">
        <v>0</v>
      </c>
      <c r="N38" s="116">
        <v>0</v>
      </c>
      <c r="O38" s="116">
        <v>0</v>
      </c>
      <c r="P38" s="7"/>
      <c r="Q38" s="104"/>
      <c r="R38" s="104"/>
      <c r="S38" s="104"/>
      <c r="T38" s="104"/>
      <c r="U38" s="104"/>
      <c r="V38" s="104"/>
      <c r="W38" s="104"/>
      <c r="X38" s="108"/>
      <c r="Y38" s="108"/>
      <c r="Z38" s="108"/>
      <c r="AA38" s="108"/>
      <c r="AB38" s="108"/>
      <c r="AC38" s="108"/>
      <c r="AD38" s="108"/>
      <c r="AE38" s="108"/>
      <c r="AF38" s="108"/>
      <c r="AG38" s="7"/>
      <c r="AH38" s="7"/>
      <c r="AI38" s="7"/>
      <c r="AJ38" s="7"/>
    </row>
    <row r="39" spans="1:36" ht="15">
      <c r="A39" s="212"/>
      <c r="B39" s="214"/>
      <c r="C39" s="157" t="s">
        <v>47</v>
      </c>
      <c r="D39" s="116">
        <v>0</v>
      </c>
      <c r="E39" s="116">
        <v>0</v>
      </c>
      <c r="F39" s="116">
        <v>0</v>
      </c>
      <c r="G39" s="116">
        <v>0</v>
      </c>
      <c r="H39" s="116">
        <v>0</v>
      </c>
      <c r="I39" s="116">
        <v>0</v>
      </c>
      <c r="J39" s="116">
        <v>0</v>
      </c>
      <c r="K39" s="116">
        <v>0</v>
      </c>
      <c r="L39" s="116">
        <v>0</v>
      </c>
      <c r="M39" s="116">
        <v>0</v>
      </c>
      <c r="N39" s="116">
        <v>0</v>
      </c>
      <c r="O39" s="116">
        <v>0</v>
      </c>
      <c r="P39" s="7"/>
      <c r="Q39" s="104"/>
      <c r="R39" s="104"/>
      <c r="S39" s="104"/>
      <c r="T39" s="104"/>
      <c r="U39" s="104"/>
      <c r="V39" s="104"/>
      <c r="W39" s="104"/>
      <c r="X39" s="108"/>
      <c r="Y39" s="108"/>
      <c r="Z39" s="108"/>
      <c r="AA39" s="108"/>
      <c r="AB39" s="108"/>
      <c r="AC39" s="108"/>
      <c r="AD39" s="108"/>
      <c r="AE39" s="108"/>
      <c r="AF39" s="108"/>
      <c r="AG39" s="7"/>
      <c r="AH39" s="7"/>
      <c r="AI39" s="7"/>
      <c r="AJ39" s="7"/>
    </row>
    <row r="40" spans="1:36" ht="26.25">
      <c r="A40" s="212"/>
      <c r="B40" s="214"/>
      <c r="C40" s="157" t="s">
        <v>48</v>
      </c>
      <c r="D40" s="116">
        <v>0</v>
      </c>
      <c r="E40" s="116">
        <v>0</v>
      </c>
      <c r="F40" s="116">
        <v>0</v>
      </c>
      <c r="G40" s="116">
        <v>0</v>
      </c>
      <c r="H40" s="113">
        <v>6.12437802026159</v>
      </c>
      <c r="I40" s="113">
        <v>5.935259076546143</v>
      </c>
      <c r="J40" s="113">
        <v>5.590861185156419</v>
      </c>
      <c r="K40" s="113">
        <v>6.156315067401645</v>
      </c>
      <c r="L40" s="113">
        <v>6.447128303496228</v>
      </c>
      <c r="M40" s="113">
        <v>6.329997241206545</v>
      </c>
      <c r="N40" s="116">
        <v>0</v>
      </c>
      <c r="O40" s="116">
        <v>0</v>
      </c>
      <c r="P40" s="7"/>
      <c r="Q40" s="108"/>
      <c r="R40" s="108"/>
      <c r="S40" s="108"/>
      <c r="T40" s="108"/>
      <c r="U40" s="108"/>
      <c r="V40" s="108"/>
      <c r="W40" s="108"/>
      <c r="X40" s="108"/>
      <c r="Y40" s="108"/>
      <c r="Z40" s="108"/>
      <c r="AA40" s="108"/>
      <c r="AB40" s="108"/>
      <c r="AC40" s="108"/>
      <c r="AD40" s="108"/>
      <c r="AE40" s="108"/>
      <c r="AF40" s="108"/>
      <c r="AG40" s="7"/>
      <c r="AH40" s="7"/>
      <c r="AI40" s="7"/>
      <c r="AJ40" s="7"/>
    </row>
    <row r="41" spans="1:36" ht="15">
      <c r="A41" s="212"/>
      <c r="B41" s="214"/>
      <c r="C41" s="157" t="s">
        <v>49</v>
      </c>
      <c r="D41" s="116">
        <v>0</v>
      </c>
      <c r="E41" s="116">
        <v>0</v>
      </c>
      <c r="F41" s="116">
        <v>0</v>
      </c>
      <c r="G41" s="116">
        <v>0</v>
      </c>
      <c r="H41" s="113">
        <v>2.6749779432796936</v>
      </c>
      <c r="I41" s="113">
        <v>2.6181659729733586</v>
      </c>
      <c r="J41" s="113">
        <v>2.5979432443892776</v>
      </c>
      <c r="K41" s="113">
        <v>2.4070004153035405</v>
      </c>
      <c r="L41" s="113">
        <v>2.450650279560804</v>
      </c>
      <c r="M41" s="113">
        <v>2.633272093261895</v>
      </c>
      <c r="N41" s="116">
        <v>0</v>
      </c>
      <c r="O41" s="116">
        <v>0</v>
      </c>
      <c r="P41" s="7"/>
      <c r="Q41" s="108"/>
      <c r="R41" s="108"/>
      <c r="S41" s="108"/>
      <c r="T41" s="108"/>
      <c r="U41" s="108"/>
      <c r="V41" s="108"/>
      <c r="W41" s="108"/>
      <c r="X41" s="108"/>
      <c r="Y41" s="108"/>
      <c r="Z41" s="108"/>
      <c r="AA41" s="108"/>
      <c r="AB41" s="108"/>
      <c r="AC41" s="108"/>
      <c r="AD41" s="108"/>
      <c r="AE41" s="108"/>
      <c r="AF41" s="108"/>
      <c r="AG41" s="7"/>
      <c r="AH41" s="7"/>
      <c r="AI41" s="7"/>
      <c r="AJ41" s="7"/>
    </row>
    <row r="42" spans="1:36" ht="15">
      <c r="A42" s="212"/>
      <c r="B42" s="214"/>
      <c r="C42" s="157" t="s">
        <v>50</v>
      </c>
      <c r="D42" s="116">
        <v>0</v>
      </c>
      <c r="E42" s="116">
        <v>0</v>
      </c>
      <c r="F42" s="116">
        <v>0</v>
      </c>
      <c r="G42" s="116">
        <v>0</v>
      </c>
      <c r="H42" s="113">
        <v>3.3816887618119917</v>
      </c>
      <c r="I42" s="113">
        <v>3.0999557474785715</v>
      </c>
      <c r="J42" s="113">
        <v>3.0382213500104087</v>
      </c>
      <c r="K42" s="113">
        <v>3.248183776815077</v>
      </c>
      <c r="L42" s="113">
        <v>3.4461168244845934</v>
      </c>
      <c r="M42" s="113">
        <v>3.264119484189589</v>
      </c>
      <c r="N42" s="116">
        <v>0</v>
      </c>
      <c r="O42" s="116">
        <v>0</v>
      </c>
      <c r="P42" s="7"/>
      <c r="Q42" s="108"/>
      <c r="R42" s="108"/>
      <c r="S42" s="108"/>
      <c r="T42" s="108"/>
      <c r="U42" s="108"/>
      <c r="V42" s="108"/>
      <c r="W42" s="108"/>
      <c r="X42" s="108"/>
      <c r="Y42" s="108"/>
      <c r="Z42" s="108"/>
      <c r="AA42" s="108"/>
      <c r="AB42" s="108"/>
      <c r="AC42" s="108"/>
      <c r="AD42" s="108"/>
      <c r="AE42" s="108"/>
      <c r="AF42" s="108"/>
      <c r="AG42" s="7"/>
      <c r="AH42" s="7"/>
      <c r="AI42" s="7"/>
      <c r="AJ42" s="7"/>
    </row>
    <row r="43" spans="1:36" ht="15">
      <c r="A43" s="212"/>
      <c r="B43" s="214"/>
      <c r="C43" s="158" t="s">
        <v>11</v>
      </c>
      <c r="D43" s="116">
        <v>0</v>
      </c>
      <c r="E43" s="116">
        <v>0</v>
      </c>
      <c r="F43" s="116">
        <v>0</v>
      </c>
      <c r="G43" s="116">
        <v>0</v>
      </c>
      <c r="H43" s="116">
        <v>11.709797676523891</v>
      </c>
      <c r="I43" s="116">
        <v>12.206394851488094</v>
      </c>
      <c r="J43" s="116">
        <v>11.895953091976223</v>
      </c>
      <c r="K43" s="116">
        <v>11.066432225053058</v>
      </c>
      <c r="L43" s="116">
        <v>12.246576582411214</v>
      </c>
      <c r="M43" s="116">
        <v>11.459140620519115</v>
      </c>
      <c r="N43" s="116">
        <v>0</v>
      </c>
      <c r="O43" s="116">
        <v>0</v>
      </c>
      <c r="P43" s="7"/>
      <c r="Q43" s="119"/>
      <c r="R43" s="119"/>
      <c r="S43" s="119"/>
      <c r="T43" s="119"/>
      <c r="U43" s="119"/>
      <c r="V43" s="119"/>
      <c r="W43" s="119"/>
      <c r="X43" s="108"/>
      <c r="Y43" s="104"/>
      <c r="Z43" s="104"/>
      <c r="AA43" s="104"/>
      <c r="AB43" s="104"/>
      <c r="AC43" s="104"/>
      <c r="AD43" s="104"/>
      <c r="AE43" s="108"/>
      <c r="AF43" s="108"/>
      <c r="AG43" s="7"/>
      <c r="AH43" s="7"/>
      <c r="AI43" s="7"/>
      <c r="AJ43" s="7"/>
    </row>
    <row r="44" spans="1:36" ht="27" thickBot="1">
      <c r="A44" s="213"/>
      <c r="B44" s="215"/>
      <c r="C44" s="157" t="s">
        <v>12</v>
      </c>
      <c r="D44" s="124">
        <f aca="true" t="shared" si="3" ref="D44:O44">SUM(D36:D43)</f>
        <v>0</v>
      </c>
      <c r="E44" s="124">
        <f t="shared" si="3"/>
        <v>0</v>
      </c>
      <c r="F44" s="124">
        <f t="shared" si="3"/>
        <v>0</v>
      </c>
      <c r="G44" s="124">
        <f t="shared" si="3"/>
        <v>0</v>
      </c>
      <c r="H44" s="124">
        <f t="shared" si="3"/>
        <v>42.972634612462336</v>
      </c>
      <c r="I44" s="124">
        <f t="shared" si="3"/>
        <v>42.75783728139959</v>
      </c>
      <c r="J44" s="124">
        <f t="shared" si="3"/>
        <v>41.15821900050334</v>
      </c>
      <c r="K44" s="124">
        <f t="shared" si="3"/>
        <v>41.51508562525276</v>
      </c>
      <c r="L44" s="124">
        <f t="shared" si="3"/>
        <v>44.543681261655365</v>
      </c>
      <c r="M44" s="124">
        <f t="shared" si="3"/>
        <v>43.12768590426879</v>
      </c>
      <c r="N44" s="124">
        <f t="shared" si="3"/>
        <v>0</v>
      </c>
      <c r="O44" s="124">
        <f t="shared" si="3"/>
        <v>0</v>
      </c>
      <c r="P44" s="7"/>
      <c r="Q44" s="108"/>
      <c r="R44" s="108"/>
      <c r="S44" s="108"/>
      <c r="T44" s="108"/>
      <c r="U44" s="108"/>
      <c r="V44" s="108"/>
      <c r="W44" s="108"/>
      <c r="X44" s="108"/>
      <c r="Y44" s="125"/>
      <c r="Z44" s="125"/>
      <c r="AA44" s="125"/>
      <c r="AB44" s="125"/>
      <c r="AC44" s="125"/>
      <c r="AD44" s="125"/>
      <c r="AE44" s="108"/>
      <c r="AF44" s="108"/>
      <c r="AG44" s="7"/>
      <c r="AH44" s="7"/>
      <c r="AI44" s="7"/>
      <c r="AJ44" s="7"/>
    </row>
    <row r="45" spans="1:36" ht="27" thickTop="1">
      <c r="A45" s="211" t="s">
        <v>54</v>
      </c>
      <c r="B45" s="208" t="s">
        <v>43</v>
      </c>
      <c r="C45" s="155" t="s">
        <v>44</v>
      </c>
      <c r="D45" s="110">
        <v>0</v>
      </c>
      <c r="E45" s="110">
        <v>0</v>
      </c>
      <c r="F45" s="110">
        <v>0</v>
      </c>
      <c r="G45" s="110">
        <v>0</v>
      </c>
      <c r="H45" s="126">
        <v>24.027727415385414</v>
      </c>
      <c r="I45" s="126">
        <v>25.504386765935624</v>
      </c>
      <c r="J45" s="126">
        <v>24.620685426365494</v>
      </c>
      <c r="K45" s="126">
        <v>25.21131179974122</v>
      </c>
      <c r="L45" s="126">
        <v>23.843502234089517</v>
      </c>
      <c r="M45" s="126">
        <v>26.17362590897764</v>
      </c>
      <c r="N45" s="110">
        <v>0</v>
      </c>
      <c r="O45" s="110">
        <v>0</v>
      </c>
      <c r="P45" s="7"/>
      <c r="Q45" s="108"/>
      <c r="R45" s="108"/>
      <c r="S45" s="108"/>
      <c r="T45" s="108"/>
      <c r="U45" s="108"/>
      <c r="V45" s="108"/>
      <c r="W45" s="108"/>
      <c r="X45" s="108"/>
      <c r="Y45" s="127"/>
      <c r="Z45" s="127"/>
      <c r="AA45" s="127"/>
      <c r="AB45" s="127"/>
      <c r="AC45" s="127"/>
      <c r="AD45" s="127"/>
      <c r="AE45" s="128"/>
      <c r="AF45" s="128"/>
      <c r="AG45" s="128">
        <v>0</v>
      </c>
      <c r="AH45" s="128">
        <v>0</v>
      </c>
      <c r="AI45" s="128">
        <v>0</v>
      </c>
      <c r="AJ45" s="129">
        <v>0</v>
      </c>
    </row>
    <row r="46" spans="1:36" ht="26.25">
      <c r="A46" s="212"/>
      <c r="B46" s="216"/>
      <c r="C46" s="155" t="s">
        <v>45</v>
      </c>
      <c r="D46" s="110">
        <v>0</v>
      </c>
      <c r="E46" s="110">
        <v>0</v>
      </c>
      <c r="F46" s="110">
        <v>0</v>
      </c>
      <c r="G46" s="110">
        <v>0</v>
      </c>
      <c r="H46" s="126">
        <v>25.705101697543743</v>
      </c>
      <c r="I46" s="126">
        <v>25.15544424916119</v>
      </c>
      <c r="J46" s="126">
        <v>26.495080042949038</v>
      </c>
      <c r="K46" s="126">
        <v>25.251463429140607</v>
      </c>
      <c r="L46" s="126">
        <v>25.048489507766355</v>
      </c>
      <c r="M46" s="126">
        <v>24.549882040123784</v>
      </c>
      <c r="N46" s="110">
        <v>0</v>
      </c>
      <c r="O46" s="110">
        <v>0</v>
      </c>
      <c r="P46" s="7"/>
      <c r="Q46" s="108"/>
      <c r="R46" s="108"/>
      <c r="S46" s="108"/>
      <c r="T46" s="108"/>
      <c r="U46" s="108"/>
      <c r="V46" s="108"/>
      <c r="W46" s="108"/>
      <c r="X46" s="108"/>
      <c r="Y46" s="127"/>
      <c r="Z46" s="127"/>
      <c r="AA46" s="127"/>
      <c r="AB46" s="127"/>
      <c r="AC46" s="127"/>
      <c r="AD46" s="127"/>
      <c r="AE46" s="128"/>
      <c r="AF46" s="128"/>
      <c r="AG46" s="128">
        <v>0</v>
      </c>
      <c r="AH46" s="128">
        <v>0</v>
      </c>
      <c r="AI46" s="128">
        <v>0</v>
      </c>
      <c r="AJ46" s="129">
        <v>0</v>
      </c>
    </row>
    <row r="47" spans="1:36" ht="15">
      <c r="A47" s="212"/>
      <c r="B47" s="216"/>
      <c r="C47" s="155" t="s">
        <v>46</v>
      </c>
      <c r="D47" s="110">
        <v>0</v>
      </c>
      <c r="E47" s="110">
        <v>0</v>
      </c>
      <c r="F47" s="110">
        <v>0</v>
      </c>
      <c r="G47" s="110">
        <v>0</v>
      </c>
      <c r="H47" s="126">
        <v>1.6342520160783478</v>
      </c>
      <c r="I47" s="126">
        <v>1.6234977845150318</v>
      </c>
      <c r="J47" s="126">
        <v>1.5840834059866284</v>
      </c>
      <c r="K47" s="126">
        <v>1.646452333952578</v>
      </c>
      <c r="L47" s="126">
        <v>1.70566412303489</v>
      </c>
      <c r="M47" s="126">
        <v>1.6259386840073395</v>
      </c>
      <c r="N47" s="110">
        <v>0</v>
      </c>
      <c r="O47" s="110">
        <v>0</v>
      </c>
      <c r="P47" s="7"/>
      <c r="Q47" s="108"/>
      <c r="R47" s="108"/>
      <c r="S47" s="108"/>
      <c r="T47" s="108"/>
      <c r="U47" s="108"/>
      <c r="V47" s="108"/>
      <c r="W47" s="108"/>
      <c r="X47" s="108"/>
      <c r="Y47" s="108"/>
      <c r="Z47" s="108"/>
      <c r="AA47" s="108"/>
      <c r="AB47" s="108"/>
      <c r="AC47" s="108"/>
      <c r="AD47" s="108"/>
      <c r="AE47" s="108"/>
      <c r="AF47" s="108"/>
      <c r="AG47" s="108"/>
      <c r="AH47" s="108"/>
      <c r="AI47" s="108"/>
      <c r="AJ47" s="130"/>
    </row>
    <row r="48" spans="1:36" ht="15">
      <c r="A48" s="212"/>
      <c r="B48" s="216"/>
      <c r="C48" s="155" t="s">
        <v>47</v>
      </c>
      <c r="D48" s="110">
        <v>0</v>
      </c>
      <c r="E48" s="110">
        <v>0</v>
      </c>
      <c r="F48" s="110">
        <v>0</v>
      </c>
      <c r="G48" s="110">
        <v>0</v>
      </c>
      <c r="H48" s="126">
        <v>9.248298909532936</v>
      </c>
      <c r="I48" s="126">
        <v>8.962016331004904</v>
      </c>
      <c r="J48" s="126">
        <v>9.277032813773433</v>
      </c>
      <c r="K48" s="126">
        <v>9.21363866278427</v>
      </c>
      <c r="L48" s="126">
        <v>8.947537783759566</v>
      </c>
      <c r="M48" s="126">
        <v>8.982479118346989</v>
      </c>
      <c r="N48" s="110">
        <v>0</v>
      </c>
      <c r="O48" s="110">
        <v>0</v>
      </c>
      <c r="P48" s="7"/>
      <c r="Q48" s="108"/>
      <c r="R48" s="108"/>
      <c r="S48" s="108"/>
      <c r="T48" s="108"/>
      <c r="U48" s="108"/>
      <c r="V48" s="108"/>
      <c r="W48" s="108"/>
      <c r="X48" s="108"/>
      <c r="Y48" s="131"/>
      <c r="Z48" s="131"/>
      <c r="AA48" s="131"/>
      <c r="AB48" s="131"/>
      <c r="AC48" s="131"/>
      <c r="AD48" s="131"/>
      <c r="AE48" s="108"/>
      <c r="AF48" s="108"/>
      <c r="AG48" s="108"/>
      <c r="AH48" s="108"/>
      <c r="AI48" s="108"/>
      <c r="AJ48" s="130"/>
    </row>
    <row r="49" spans="1:36" ht="26.25">
      <c r="A49" s="212"/>
      <c r="B49" s="216"/>
      <c r="C49" s="155" t="s">
        <v>48</v>
      </c>
      <c r="D49" s="110">
        <v>0</v>
      </c>
      <c r="E49" s="110">
        <v>0</v>
      </c>
      <c r="F49" s="110">
        <v>0</v>
      </c>
      <c r="G49" s="110">
        <v>0</v>
      </c>
      <c r="H49" s="126">
        <v>7.129938936845696</v>
      </c>
      <c r="I49" s="126">
        <v>7.321570345576179</v>
      </c>
      <c r="J49" s="126">
        <v>7.1816278777063856</v>
      </c>
      <c r="K49" s="126">
        <v>7.279022310620797</v>
      </c>
      <c r="L49" s="126">
        <v>6.889300613796712</v>
      </c>
      <c r="M49" s="126">
        <v>7.486870762759349</v>
      </c>
      <c r="N49" s="110">
        <v>0</v>
      </c>
      <c r="O49" s="110">
        <v>0</v>
      </c>
      <c r="P49" s="7"/>
      <c r="Q49" s="108"/>
      <c r="R49" s="108"/>
      <c r="S49" s="108"/>
      <c r="T49" s="108"/>
      <c r="U49" s="108"/>
      <c r="V49" s="108"/>
      <c r="W49" s="108"/>
      <c r="X49" s="108"/>
      <c r="Y49" s="132"/>
      <c r="Z49" s="132"/>
      <c r="AA49" s="132"/>
      <c r="AB49" s="132"/>
      <c r="AC49" s="132"/>
      <c r="AD49" s="132"/>
      <c r="AE49" s="108"/>
      <c r="AF49" s="108"/>
      <c r="AG49" s="108">
        <v>0</v>
      </c>
      <c r="AH49" s="108">
        <v>0</v>
      </c>
      <c r="AI49" s="108">
        <v>0</v>
      </c>
      <c r="AJ49" s="130">
        <v>0</v>
      </c>
    </row>
    <row r="50" spans="1:36" ht="15">
      <c r="A50" s="212"/>
      <c r="B50" s="216"/>
      <c r="C50" s="155" t="s">
        <v>49</v>
      </c>
      <c r="D50" s="110">
        <v>0</v>
      </c>
      <c r="E50" s="110">
        <v>0</v>
      </c>
      <c r="F50" s="110">
        <v>0</v>
      </c>
      <c r="G50" s="110">
        <v>0</v>
      </c>
      <c r="H50" s="126">
        <v>3.6410299714914034</v>
      </c>
      <c r="I50" s="126">
        <v>3.7687053942406505</v>
      </c>
      <c r="J50" s="126">
        <v>4.03250607422732</v>
      </c>
      <c r="K50" s="126">
        <v>3.930041944176941</v>
      </c>
      <c r="L50" s="126">
        <v>3.656077309086752</v>
      </c>
      <c r="M50" s="126">
        <v>3.577346680039786</v>
      </c>
      <c r="N50" s="110">
        <v>0</v>
      </c>
      <c r="O50" s="110">
        <v>0</v>
      </c>
      <c r="P50" s="7"/>
      <c r="Q50" s="108"/>
      <c r="R50" s="108"/>
      <c r="S50" s="108"/>
      <c r="T50" s="108"/>
      <c r="U50" s="108"/>
      <c r="V50" s="108"/>
      <c r="W50" s="108"/>
      <c r="X50" s="108"/>
      <c r="Y50" s="108"/>
      <c r="Z50" s="108"/>
      <c r="AA50" s="108"/>
      <c r="AB50" s="108"/>
      <c r="AC50" s="108"/>
      <c r="AD50" s="108"/>
      <c r="AE50" s="108"/>
      <c r="AF50" s="108"/>
      <c r="AG50" s="108"/>
      <c r="AH50" s="108"/>
      <c r="AI50" s="108"/>
      <c r="AJ50" s="130"/>
    </row>
    <row r="51" spans="1:36" ht="15.75" thickBot="1">
      <c r="A51" s="212"/>
      <c r="B51" s="216"/>
      <c r="C51" s="155" t="s">
        <v>50</v>
      </c>
      <c r="D51" s="110">
        <v>0</v>
      </c>
      <c r="E51" s="110">
        <v>0</v>
      </c>
      <c r="F51" s="110">
        <v>0</v>
      </c>
      <c r="G51" s="110">
        <v>0</v>
      </c>
      <c r="H51" s="126">
        <v>4.853334158010948</v>
      </c>
      <c r="I51" s="126">
        <v>4.840444937960612</v>
      </c>
      <c r="J51" s="126">
        <v>5.166199034724443</v>
      </c>
      <c r="K51" s="126">
        <v>5.107075012165434</v>
      </c>
      <c r="L51" s="126">
        <v>4.846006650669244</v>
      </c>
      <c r="M51" s="126">
        <v>4.621263475981091</v>
      </c>
      <c r="N51" s="110">
        <v>0</v>
      </c>
      <c r="O51" s="110">
        <v>0</v>
      </c>
      <c r="P51" s="7"/>
      <c r="Q51" s="108"/>
      <c r="R51" s="108"/>
      <c r="S51" s="108"/>
      <c r="T51" s="108"/>
      <c r="U51" s="108"/>
      <c r="V51" s="108"/>
      <c r="W51" s="108"/>
      <c r="X51" s="108"/>
      <c r="Y51" s="108"/>
      <c r="Z51" s="108"/>
      <c r="AA51" s="108"/>
      <c r="AB51" s="108"/>
      <c r="AC51" s="108"/>
      <c r="AD51" s="108"/>
      <c r="AE51" s="108"/>
      <c r="AF51" s="108"/>
      <c r="AG51" s="133"/>
      <c r="AH51" s="133"/>
      <c r="AI51" s="133"/>
      <c r="AJ51" s="134"/>
    </row>
    <row r="52" spans="1:36" ht="15">
      <c r="A52" s="212"/>
      <c r="B52" s="216"/>
      <c r="C52" s="156" t="s">
        <v>11</v>
      </c>
      <c r="D52" s="110">
        <v>0</v>
      </c>
      <c r="E52" s="110">
        <v>0</v>
      </c>
      <c r="F52" s="110">
        <v>0</v>
      </c>
      <c r="G52" s="110">
        <v>0</v>
      </c>
      <c r="H52" s="110">
        <v>31.987682282120122</v>
      </c>
      <c r="I52" s="110">
        <v>31.26609691051527</v>
      </c>
      <c r="J52" s="110">
        <v>31.756945451991406</v>
      </c>
      <c r="K52" s="110">
        <v>32.04590888248204</v>
      </c>
      <c r="L52" s="110">
        <v>31.719740516639547</v>
      </c>
      <c r="M52" s="110">
        <v>31.054907425481694</v>
      </c>
      <c r="N52" s="110">
        <v>0</v>
      </c>
      <c r="O52" s="110">
        <v>0</v>
      </c>
      <c r="P52" s="7"/>
      <c r="Q52" s="119"/>
      <c r="R52" s="119"/>
      <c r="S52" s="119"/>
      <c r="T52" s="119"/>
      <c r="U52" s="119"/>
      <c r="V52" s="119"/>
      <c r="W52" s="119"/>
      <c r="X52" s="108"/>
      <c r="Y52" s="108"/>
      <c r="Z52" s="108"/>
      <c r="AA52" s="108"/>
      <c r="AB52" s="108"/>
      <c r="AC52" s="108"/>
      <c r="AD52" s="108"/>
      <c r="AE52" s="108"/>
      <c r="AF52" s="108"/>
      <c r="AG52" s="7"/>
      <c r="AH52" s="7"/>
      <c r="AI52" s="7"/>
      <c r="AJ52" s="7"/>
    </row>
    <row r="53" spans="1:36" ht="27" thickBot="1">
      <c r="A53" s="213"/>
      <c r="B53" s="217"/>
      <c r="C53" s="155" t="s">
        <v>12</v>
      </c>
      <c r="D53" s="135">
        <f aca="true" t="shared" si="4" ref="D53:O53">SUM(D45:D52)</f>
        <v>0</v>
      </c>
      <c r="E53" s="135">
        <f t="shared" si="4"/>
        <v>0</v>
      </c>
      <c r="F53" s="135">
        <f t="shared" si="4"/>
        <v>0</v>
      </c>
      <c r="G53" s="135">
        <f t="shared" si="4"/>
        <v>0</v>
      </c>
      <c r="H53" s="135">
        <f t="shared" si="4"/>
        <v>108.2273653870086</v>
      </c>
      <c r="I53" s="135">
        <f t="shared" si="4"/>
        <v>108.44216271890947</v>
      </c>
      <c r="J53" s="135">
        <f t="shared" si="4"/>
        <v>110.11416012772415</v>
      </c>
      <c r="K53" s="135">
        <f t="shared" si="4"/>
        <v>109.68491437506388</v>
      </c>
      <c r="L53" s="135">
        <f t="shared" si="4"/>
        <v>106.65631873884259</v>
      </c>
      <c r="M53" s="135">
        <f t="shared" si="4"/>
        <v>108.07231409571767</v>
      </c>
      <c r="N53" s="135">
        <f t="shared" si="4"/>
        <v>0</v>
      </c>
      <c r="O53" s="135">
        <f t="shared" si="4"/>
        <v>0</v>
      </c>
      <c r="P53" s="7"/>
      <c r="Q53" s="125"/>
      <c r="R53" s="125"/>
      <c r="S53" s="125"/>
      <c r="T53" s="125"/>
      <c r="U53" s="125"/>
      <c r="V53" s="125"/>
      <c r="W53" s="108"/>
      <c r="X53" s="108"/>
      <c r="Y53" s="108"/>
      <c r="Z53" s="108"/>
      <c r="AA53" s="108"/>
      <c r="AB53" s="108"/>
      <c r="AC53" s="108"/>
      <c r="AD53" s="108"/>
      <c r="AE53" s="108"/>
      <c r="AF53" s="108"/>
      <c r="AG53" s="7"/>
      <c r="AH53" s="7"/>
      <c r="AI53" s="7"/>
      <c r="AJ53" s="7"/>
    </row>
    <row r="54" spans="1:36" ht="27" thickTop="1">
      <c r="A54" s="218" t="s">
        <v>55</v>
      </c>
      <c r="B54" s="211" t="s">
        <v>43</v>
      </c>
      <c r="C54" s="157" t="s">
        <v>44</v>
      </c>
      <c r="D54" s="136">
        <v>10.010305279069</v>
      </c>
      <c r="E54" s="136">
        <v>9.969950879819</v>
      </c>
      <c r="F54" s="136">
        <v>10.009337066962</v>
      </c>
      <c r="G54" s="136">
        <v>11.261390350144</v>
      </c>
      <c r="H54" s="136">
        <v>10.239330033039</v>
      </c>
      <c r="I54" s="136">
        <v>10.834183081768998</v>
      </c>
      <c r="J54" s="136">
        <v>11.26521047962</v>
      </c>
      <c r="K54" s="136">
        <v>11.143390526070002</v>
      </c>
      <c r="L54" s="136">
        <v>10.745433245675</v>
      </c>
      <c r="M54" s="136">
        <v>10.578113877779998</v>
      </c>
      <c r="N54" s="136">
        <v>9.831958624001</v>
      </c>
      <c r="O54" s="136">
        <v>9.476256050353001</v>
      </c>
      <c r="P54" s="137"/>
      <c r="Q54" s="138"/>
      <c r="R54" s="138"/>
      <c r="S54" s="138"/>
      <c r="T54" s="138"/>
      <c r="U54" s="138"/>
      <c r="V54" s="138"/>
      <c r="W54" s="138"/>
      <c r="X54" s="138"/>
      <c r="Y54" s="138"/>
      <c r="Z54" s="138"/>
      <c r="AA54" s="138"/>
      <c r="AB54" s="138"/>
      <c r="AC54" s="139"/>
      <c r="AD54" s="139"/>
      <c r="AE54" s="139"/>
      <c r="AF54" s="139"/>
      <c r="AG54" s="137"/>
      <c r="AH54" s="137"/>
      <c r="AI54" s="137"/>
      <c r="AJ54" s="137"/>
    </row>
    <row r="55" spans="1:36" ht="26.25">
      <c r="A55" s="219"/>
      <c r="B55" s="212"/>
      <c r="C55" s="157" t="s">
        <v>45</v>
      </c>
      <c r="D55" s="136">
        <v>0.9493857503176</v>
      </c>
      <c r="E55" s="136">
        <v>0.9545840381904</v>
      </c>
      <c r="F55" s="136">
        <v>0.9865889905102999</v>
      </c>
      <c r="G55" s="136">
        <v>1.0918375198086</v>
      </c>
      <c r="H55" s="136">
        <v>1.0809452701527</v>
      </c>
      <c r="I55" s="136">
        <v>1.0512906567445</v>
      </c>
      <c r="J55" s="136">
        <v>1.1204853265761001</v>
      </c>
      <c r="K55" s="136">
        <v>1.0748325868858002</v>
      </c>
      <c r="L55" s="136">
        <v>1.0817917269673</v>
      </c>
      <c r="M55" s="136">
        <v>1.0024674225277</v>
      </c>
      <c r="N55" s="136">
        <v>0.9210983643862</v>
      </c>
      <c r="O55" s="136">
        <v>0.9133484151057001</v>
      </c>
      <c r="P55" s="137"/>
      <c r="Q55" s="138"/>
      <c r="R55" s="138"/>
      <c r="S55" s="138"/>
      <c r="T55" s="138"/>
      <c r="U55" s="138"/>
      <c r="V55" s="138"/>
      <c r="W55" s="138"/>
      <c r="X55" s="138"/>
      <c r="Y55" s="138"/>
      <c r="Z55" s="138"/>
      <c r="AA55" s="138"/>
      <c r="AB55" s="138"/>
      <c r="AC55" s="139"/>
      <c r="AD55" s="139"/>
      <c r="AE55" s="139"/>
      <c r="AF55" s="139"/>
      <c r="AG55" s="137"/>
      <c r="AH55" s="137"/>
      <c r="AI55" s="137"/>
      <c r="AJ55" s="137"/>
    </row>
    <row r="56" spans="1:36" ht="15">
      <c r="A56" s="219"/>
      <c r="B56" s="212"/>
      <c r="C56" s="157" t="s">
        <v>46</v>
      </c>
      <c r="D56" s="136">
        <v>0.022648593751</v>
      </c>
      <c r="E56" s="136">
        <v>0.022738900077</v>
      </c>
      <c r="F56" s="136">
        <v>0.022423850761</v>
      </c>
      <c r="G56" s="136">
        <v>0.022422740539</v>
      </c>
      <c r="H56" s="136">
        <v>0.02638390589</v>
      </c>
      <c r="I56" s="136">
        <v>0.026402873243999998</v>
      </c>
      <c r="J56" s="136">
        <v>0.027079039848</v>
      </c>
      <c r="K56" s="136">
        <v>0.026997293523</v>
      </c>
      <c r="L56" s="136">
        <v>0.026317399934</v>
      </c>
      <c r="M56" s="136">
        <v>0.025730991101</v>
      </c>
      <c r="N56" s="136">
        <v>0.021739981297</v>
      </c>
      <c r="O56" s="136">
        <v>0.021494820764</v>
      </c>
      <c r="P56" s="137"/>
      <c r="Q56" s="138"/>
      <c r="R56" s="138"/>
      <c r="S56" s="138"/>
      <c r="T56" s="138"/>
      <c r="U56" s="138"/>
      <c r="V56" s="138"/>
      <c r="W56" s="138"/>
      <c r="X56" s="138"/>
      <c r="Y56" s="138"/>
      <c r="Z56" s="138"/>
      <c r="AA56" s="138"/>
      <c r="AB56" s="138"/>
      <c r="AC56" s="139"/>
      <c r="AD56" s="139"/>
      <c r="AE56" s="139"/>
      <c r="AF56" s="139"/>
      <c r="AG56" s="137"/>
      <c r="AH56" s="137"/>
      <c r="AI56" s="137"/>
      <c r="AJ56" s="137"/>
    </row>
    <row r="57" spans="1:36" ht="15">
      <c r="A57" s="219"/>
      <c r="B57" s="212"/>
      <c r="C57" s="157" t="s">
        <v>47</v>
      </c>
      <c r="D57" s="136">
        <v>0.6627535471935999</v>
      </c>
      <c r="E57" s="136">
        <v>0.6622333214617</v>
      </c>
      <c r="F57" s="136">
        <v>0.6731450536047</v>
      </c>
      <c r="G57" s="136">
        <v>0.7163511226358</v>
      </c>
      <c r="H57" s="136">
        <v>0.7118597156290999</v>
      </c>
      <c r="I57" s="136">
        <v>0.7168828931836</v>
      </c>
      <c r="J57" s="136">
        <v>0.7430076893444</v>
      </c>
      <c r="K57" s="136">
        <v>0.7036584334402001</v>
      </c>
      <c r="L57" s="136">
        <v>0.7047019445412999</v>
      </c>
      <c r="M57" s="136">
        <v>0.6505318570383</v>
      </c>
      <c r="N57" s="136">
        <v>0.6356932690021999</v>
      </c>
      <c r="O57" s="136">
        <v>0.6365267717813</v>
      </c>
      <c r="P57" s="140"/>
      <c r="Q57" s="138"/>
      <c r="R57" s="138"/>
      <c r="S57" s="138"/>
      <c r="T57" s="138"/>
      <c r="U57" s="138"/>
      <c r="V57" s="138"/>
      <c r="W57" s="138"/>
      <c r="X57" s="138"/>
      <c r="Y57" s="138"/>
      <c r="Z57" s="138"/>
      <c r="AA57" s="138"/>
      <c r="AB57" s="138"/>
      <c r="AC57" s="139"/>
      <c r="AD57" s="139"/>
      <c r="AE57" s="139"/>
      <c r="AF57" s="139"/>
      <c r="AG57" s="140"/>
      <c r="AH57" s="140"/>
      <c r="AI57" s="140"/>
      <c r="AJ57" s="140"/>
    </row>
    <row r="58" spans="1:36" ht="26.25">
      <c r="A58" s="219"/>
      <c r="B58" s="212"/>
      <c r="C58" s="157" t="s">
        <v>48</v>
      </c>
      <c r="D58" s="136">
        <v>1.1181629221979998</v>
      </c>
      <c r="E58" s="136">
        <v>1.1075432315930003</v>
      </c>
      <c r="F58" s="136">
        <v>1.116330618151</v>
      </c>
      <c r="G58" s="136">
        <v>1.248589294378</v>
      </c>
      <c r="H58" s="136">
        <v>1.135015637301</v>
      </c>
      <c r="I58" s="136">
        <v>1.1861598204939998</v>
      </c>
      <c r="J58" s="136">
        <v>1.234291779979</v>
      </c>
      <c r="K58" s="136">
        <v>1.220740873186</v>
      </c>
      <c r="L58" s="136">
        <v>1.171034375769</v>
      </c>
      <c r="M58" s="136">
        <v>1.146731275362</v>
      </c>
      <c r="N58" s="136">
        <v>1.0821299983819999</v>
      </c>
      <c r="O58" s="136">
        <v>1.0441428539020001</v>
      </c>
      <c r="P58" s="140"/>
      <c r="Q58" s="138"/>
      <c r="R58" s="138"/>
      <c r="S58" s="138"/>
      <c r="T58" s="138"/>
      <c r="U58" s="138"/>
      <c r="V58" s="138"/>
      <c r="W58" s="138"/>
      <c r="X58" s="138"/>
      <c r="Y58" s="138"/>
      <c r="Z58" s="138"/>
      <c r="AA58" s="138"/>
      <c r="AB58" s="138"/>
      <c r="AC58" s="139"/>
      <c r="AD58" s="139"/>
      <c r="AE58" s="139"/>
      <c r="AF58" s="139"/>
      <c r="AG58" s="140"/>
      <c r="AH58" s="140"/>
      <c r="AI58" s="140"/>
      <c r="AJ58" s="140"/>
    </row>
    <row r="59" spans="1:36" ht="15">
      <c r="A59" s="219"/>
      <c r="B59" s="212"/>
      <c r="C59" s="157" t="s">
        <v>49</v>
      </c>
      <c r="D59" s="136">
        <v>0.7983103640746999</v>
      </c>
      <c r="E59" s="136">
        <v>0.7900676659718</v>
      </c>
      <c r="F59" s="136">
        <v>0.7962406155574</v>
      </c>
      <c r="G59" s="136">
        <v>0.8806676349570001</v>
      </c>
      <c r="H59" s="136">
        <v>0.8544781758472</v>
      </c>
      <c r="I59" s="136">
        <v>0.8607091337786</v>
      </c>
      <c r="J59" s="136">
        <v>0.9034817502019</v>
      </c>
      <c r="K59" s="136">
        <v>0.8558135653691</v>
      </c>
      <c r="L59" s="136">
        <v>0.8649565709900999</v>
      </c>
      <c r="M59" s="136">
        <v>0.7887449141652001</v>
      </c>
      <c r="N59" s="136">
        <v>0.7656124484958001</v>
      </c>
      <c r="O59" s="136">
        <v>0.746843551723</v>
      </c>
      <c r="P59" s="140"/>
      <c r="Q59" s="138"/>
      <c r="R59" s="138"/>
      <c r="S59" s="138"/>
      <c r="T59" s="138"/>
      <c r="U59" s="138"/>
      <c r="V59" s="138"/>
      <c r="W59" s="138"/>
      <c r="X59" s="138"/>
      <c r="Y59" s="138"/>
      <c r="Z59" s="138"/>
      <c r="AA59" s="138"/>
      <c r="AB59" s="138"/>
      <c r="AC59" s="139"/>
      <c r="AD59" s="139"/>
      <c r="AE59" s="139"/>
      <c r="AF59" s="139"/>
      <c r="AG59" s="140"/>
      <c r="AH59" s="140"/>
      <c r="AI59" s="140"/>
      <c r="AJ59" s="140"/>
    </row>
    <row r="60" spans="1:36" ht="15">
      <c r="A60" s="219"/>
      <c r="B60" s="212"/>
      <c r="C60" s="157" t="s">
        <v>50</v>
      </c>
      <c r="D60" s="136">
        <v>0.346492360899</v>
      </c>
      <c r="E60" s="136">
        <v>0.346761742839</v>
      </c>
      <c r="F60" s="136">
        <v>0.347217182219</v>
      </c>
      <c r="G60" s="136">
        <v>0.39696976454</v>
      </c>
      <c r="H60" s="136">
        <v>0.391554784364</v>
      </c>
      <c r="I60" s="136">
        <v>0.385424468683</v>
      </c>
      <c r="J60" s="136">
        <v>0.40512108542999997</v>
      </c>
      <c r="K60" s="136">
        <v>0.398999729312</v>
      </c>
      <c r="L60" s="136">
        <v>0.395176808361</v>
      </c>
      <c r="M60" s="136">
        <v>0.374005819636</v>
      </c>
      <c r="N60" s="136">
        <v>0.333882813886</v>
      </c>
      <c r="O60" s="136">
        <v>0.330663528455</v>
      </c>
      <c r="P60" s="140"/>
      <c r="Q60" s="138"/>
      <c r="R60" s="138"/>
      <c r="S60" s="138"/>
      <c r="T60" s="138"/>
      <c r="U60" s="138"/>
      <c r="V60" s="138"/>
      <c r="W60" s="138"/>
      <c r="X60" s="138"/>
      <c r="Y60" s="138"/>
      <c r="Z60" s="138"/>
      <c r="AA60" s="138"/>
      <c r="AB60" s="138"/>
      <c r="AC60" s="139"/>
      <c r="AD60" s="139"/>
      <c r="AE60" s="139"/>
      <c r="AF60" s="139"/>
      <c r="AG60" s="140"/>
      <c r="AH60" s="140"/>
      <c r="AI60" s="140"/>
      <c r="AJ60" s="140"/>
    </row>
    <row r="61" spans="1:36" ht="15">
      <c r="A61" s="219"/>
      <c r="B61" s="212"/>
      <c r="C61" s="159" t="s">
        <v>11</v>
      </c>
      <c r="D61" s="141">
        <v>5.271969001796699</v>
      </c>
      <c r="E61" s="141">
        <v>5.2670630426846</v>
      </c>
      <c r="F61" s="141">
        <v>5.323403385559101</v>
      </c>
      <c r="G61" s="141">
        <v>5.8187950992518</v>
      </c>
      <c r="H61" s="141">
        <v>5.489039297219801</v>
      </c>
      <c r="I61" s="141">
        <v>5.5886278086014</v>
      </c>
      <c r="J61" s="141">
        <v>5.8069326612163</v>
      </c>
      <c r="K61" s="141">
        <v>5.6083234092307</v>
      </c>
      <c r="L61" s="141">
        <v>5.5669571380119995</v>
      </c>
      <c r="M61" s="141">
        <v>5.2993547833037</v>
      </c>
      <c r="N61" s="141">
        <v>5.1092191716994</v>
      </c>
      <c r="O61" s="141">
        <v>5.0172441290316</v>
      </c>
      <c r="P61" s="140"/>
      <c r="Q61" s="138"/>
      <c r="R61" s="138"/>
      <c r="S61" s="138"/>
      <c r="T61" s="138"/>
      <c r="U61" s="138"/>
      <c r="V61" s="138"/>
      <c r="W61" s="138"/>
      <c r="X61" s="138"/>
      <c r="Y61" s="138"/>
      <c r="Z61" s="138"/>
      <c r="AA61" s="138"/>
      <c r="AB61" s="138"/>
      <c r="AC61" s="139"/>
      <c r="AD61" s="139"/>
      <c r="AE61" s="139"/>
      <c r="AF61" s="139"/>
      <c r="AG61" s="140"/>
      <c r="AH61" s="140"/>
      <c r="AI61" s="140"/>
      <c r="AJ61" s="140"/>
    </row>
    <row r="62" spans="1:36" ht="27" thickBot="1">
      <c r="A62" s="220"/>
      <c r="B62" s="213"/>
      <c r="C62" s="157" t="s">
        <v>12</v>
      </c>
      <c r="D62" s="142">
        <f aca="true" t="shared" si="5" ref="D62:O62">SUM(D54:D61)</f>
        <v>19.180027819299596</v>
      </c>
      <c r="E62" s="142">
        <f t="shared" si="5"/>
        <v>19.120942822636504</v>
      </c>
      <c r="F62" s="142">
        <f t="shared" si="5"/>
        <v>19.2746867633245</v>
      </c>
      <c r="G62" s="142">
        <f t="shared" si="5"/>
        <v>21.437023526254197</v>
      </c>
      <c r="H62" s="142">
        <f t="shared" si="5"/>
        <v>19.928606819442802</v>
      </c>
      <c r="I62" s="142">
        <f t="shared" si="5"/>
        <v>20.649680736498098</v>
      </c>
      <c r="J62" s="142">
        <f t="shared" si="5"/>
        <v>21.5056098122157</v>
      </c>
      <c r="K62" s="142">
        <f t="shared" si="5"/>
        <v>21.0327564170168</v>
      </c>
      <c r="L62" s="142">
        <f t="shared" si="5"/>
        <v>20.556369210249702</v>
      </c>
      <c r="M62" s="142">
        <f t="shared" si="5"/>
        <v>19.865680940913897</v>
      </c>
      <c r="N62" s="142">
        <f t="shared" si="5"/>
        <v>18.7013346711496</v>
      </c>
      <c r="O62" s="142">
        <f t="shared" si="5"/>
        <v>18.186520121115603</v>
      </c>
      <c r="P62" s="140"/>
      <c r="Q62" s="138"/>
      <c r="R62" s="138"/>
      <c r="S62" s="138"/>
      <c r="T62" s="138"/>
      <c r="U62" s="138"/>
      <c r="V62" s="138"/>
      <c r="W62" s="138"/>
      <c r="X62" s="138"/>
      <c r="Y62" s="138"/>
      <c r="Z62" s="138"/>
      <c r="AA62" s="138"/>
      <c r="AB62" s="138"/>
      <c r="AC62" s="139"/>
      <c r="AD62" s="139"/>
      <c r="AE62" s="139"/>
      <c r="AF62" s="139"/>
      <c r="AG62" s="140"/>
      <c r="AH62" s="140"/>
      <c r="AI62" s="140"/>
      <c r="AJ62" s="140"/>
    </row>
    <row r="63" spans="1:36" ht="27" thickTop="1">
      <c r="A63" s="208" t="s">
        <v>56</v>
      </c>
      <c r="B63" s="208" t="s">
        <v>43</v>
      </c>
      <c r="C63" s="155" t="s">
        <v>44</v>
      </c>
      <c r="D63" s="110">
        <v>0</v>
      </c>
      <c r="E63" s="110">
        <v>0</v>
      </c>
      <c r="F63" s="110">
        <v>0</v>
      </c>
      <c r="G63" s="110">
        <v>0</v>
      </c>
      <c r="H63" s="126">
        <v>8.33008581568</v>
      </c>
      <c r="I63" s="126">
        <v>9.692591084830001</v>
      </c>
      <c r="J63" s="126">
        <v>9.599081163080001</v>
      </c>
      <c r="K63" s="126">
        <v>9.387482089410002</v>
      </c>
      <c r="L63" s="126">
        <v>8.677197267976</v>
      </c>
      <c r="M63" s="126">
        <v>9.06450915412</v>
      </c>
      <c r="N63" s="110">
        <v>0</v>
      </c>
      <c r="O63" s="110">
        <v>0</v>
      </c>
      <c r="P63" s="143"/>
      <c r="Q63" s="144"/>
      <c r="R63" s="144"/>
      <c r="S63" s="144"/>
      <c r="T63" s="144"/>
      <c r="U63" s="144"/>
      <c r="V63" s="144"/>
      <c r="W63" s="144"/>
      <c r="X63" s="144"/>
      <c r="Y63" s="144"/>
      <c r="Z63" s="144"/>
      <c r="AA63" s="144"/>
      <c r="AB63" s="144"/>
      <c r="AC63" s="144"/>
      <c r="AD63" s="144"/>
      <c r="AE63" s="144"/>
      <c r="AF63" s="144"/>
      <c r="AG63" s="137"/>
      <c r="AH63" s="137"/>
      <c r="AI63" s="137"/>
      <c r="AJ63" s="137"/>
    </row>
    <row r="64" spans="1:32" ht="26.25">
      <c r="A64" s="209"/>
      <c r="B64" s="216"/>
      <c r="C64" s="155" t="s">
        <v>45</v>
      </c>
      <c r="D64" s="110">
        <v>0</v>
      </c>
      <c r="E64" s="110">
        <v>0</v>
      </c>
      <c r="F64" s="110">
        <v>0</v>
      </c>
      <c r="G64" s="110">
        <v>0</v>
      </c>
      <c r="H64" s="126">
        <v>13.656219635</v>
      </c>
      <c r="I64" s="126">
        <v>13.595934611999999</v>
      </c>
      <c r="J64" s="126">
        <v>13.692215102</v>
      </c>
      <c r="K64" s="126">
        <v>12.638979423</v>
      </c>
      <c r="L64" s="126">
        <v>13.943778444</v>
      </c>
      <c r="M64" s="126">
        <v>13.354100826</v>
      </c>
      <c r="N64" s="110">
        <v>0</v>
      </c>
      <c r="O64" s="110">
        <v>0</v>
      </c>
      <c r="P64" s="143"/>
      <c r="Q64" s="144"/>
      <c r="R64" s="144"/>
      <c r="S64" s="144"/>
      <c r="T64" s="144"/>
      <c r="U64" s="144"/>
      <c r="V64" s="144"/>
      <c r="W64" s="144"/>
      <c r="X64" s="144"/>
      <c r="Y64" s="144"/>
      <c r="Z64" s="144"/>
      <c r="AA64" s="144"/>
      <c r="AB64" s="144"/>
      <c r="AC64" s="144"/>
      <c r="AD64" s="144"/>
      <c r="AE64" s="144"/>
      <c r="AF64" s="144"/>
    </row>
    <row r="65" spans="1:32" ht="15">
      <c r="A65" s="209"/>
      <c r="B65" s="216"/>
      <c r="C65" s="155" t="s">
        <v>46</v>
      </c>
      <c r="D65" s="110">
        <v>0</v>
      </c>
      <c r="E65" s="110">
        <v>0</v>
      </c>
      <c r="F65" s="110">
        <v>0</v>
      </c>
      <c r="G65" s="110">
        <v>0</v>
      </c>
      <c r="H65" s="126">
        <v>0.061296101692</v>
      </c>
      <c r="I65" s="126">
        <v>0.06651771307399999</v>
      </c>
      <c r="J65" s="126">
        <v>0.06584614550000001</v>
      </c>
      <c r="K65" s="126">
        <v>0.064993092488</v>
      </c>
      <c r="L65" s="126">
        <v>0.064564888986</v>
      </c>
      <c r="M65" s="126">
        <v>0.061908282115</v>
      </c>
      <c r="N65" s="110">
        <v>0</v>
      </c>
      <c r="O65" s="110">
        <v>0</v>
      </c>
      <c r="P65" s="143"/>
      <c r="Q65" s="144"/>
      <c r="R65" s="144"/>
      <c r="S65" s="144"/>
      <c r="T65" s="144"/>
      <c r="U65" s="144"/>
      <c r="V65" s="144"/>
      <c r="W65" s="144"/>
      <c r="X65" s="144"/>
      <c r="Y65" s="144"/>
      <c r="Z65" s="144"/>
      <c r="AA65" s="144"/>
      <c r="AB65" s="144"/>
      <c r="AC65" s="144"/>
      <c r="AD65" s="144"/>
      <c r="AE65" s="144"/>
      <c r="AF65" s="144"/>
    </row>
    <row r="66" spans="1:32" ht="15">
      <c r="A66" s="209"/>
      <c r="B66" s="216"/>
      <c r="C66" s="155" t="s">
        <v>47</v>
      </c>
      <c r="D66" s="110">
        <v>0</v>
      </c>
      <c r="E66" s="110">
        <v>0</v>
      </c>
      <c r="F66" s="110">
        <v>0</v>
      </c>
      <c r="G66" s="110">
        <v>0</v>
      </c>
      <c r="H66" s="126">
        <v>2.8591888757699997</v>
      </c>
      <c r="I66" s="126">
        <v>3.22382572241</v>
      </c>
      <c r="J66" s="126">
        <v>3.11079576915</v>
      </c>
      <c r="K66" s="126">
        <v>2.5925410305559997</v>
      </c>
      <c r="L66" s="126">
        <v>2.026464881326</v>
      </c>
      <c r="M66" s="126">
        <v>2.83555659234</v>
      </c>
      <c r="N66" s="110">
        <v>0</v>
      </c>
      <c r="O66" s="110">
        <v>0</v>
      </c>
      <c r="P66" s="143"/>
      <c r="Q66" s="144"/>
      <c r="R66" s="144"/>
      <c r="S66" s="144"/>
      <c r="T66" s="144"/>
      <c r="U66" s="144"/>
      <c r="V66" s="144"/>
      <c r="W66" s="144"/>
      <c r="X66" s="144"/>
      <c r="Y66" s="144"/>
      <c r="Z66" s="144"/>
      <c r="AA66" s="144"/>
      <c r="AB66" s="144"/>
      <c r="AC66" s="144"/>
      <c r="AD66" s="144"/>
      <c r="AE66" s="144"/>
      <c r="AF66" s="144"/>
    </row>
    <row r="67" spans="1:32" ht="26.25">
      <c r="A67" s="209"/>
      <c r="B67" s="216"/>
      <c r="C67" s="155" t="s">
        <v>48</v>
      </c>
      <c r="D67" s="110">
        <v>0</v>
      </c>
      <c r="E67" s="110">
        <v>0</v>
      </c>
      <c r="F67" s="110">
        <v>0</v>
      </c>
      <c r="G67" s="110">
        <v>0</v>
      </c>
      <c r="H67" s="126">
        <v>1.0146757155358999</v>
      </c>
      <c r="I67" s="126">
        <v>1.1089789803749</v>
      </c>
      <c r="J67" s="126">
        <v>1.0900922275948999</v>
      </c>
      <c r="K67" s="126">
        <v>1.1643068940571</v>
      </c>
      <c r="L67" s="126">
        <v>1.1251511993597</v>
      </c>
      <c r="M67" s="126">
        <v>1.0995969141379</v>
      </c>
      <c r="N67" s="110">
        <v>0</v>
      </c>
      <c r="O67" s="110">
        <v>0</v>
      </c>
      <c r="P67" s="143"/>
      <c r="Q67" s="144"/>
      <c r="R67" s="144"/>
      <c r="S67" s="144"/>
      <c r="T67" s="144"/>
      <c r="U67" s="144"/>
      <c r="V67" s="144"/>
      <c r="W67" s="144"/>
      <c r="X67" s="144"/>
      <c r="Y67" s="144"/>
      <c r="Z67" s="144"/>
      <c r="AA67" s="144"/>
      <c r="AB67" s="144"/>
      <c r="AC67" s="144"/>
      <c r="AD67" s="144"/>
      <c r="AE67" s="144"/>
      <c r="AF67" s="144"/>
    </row>
    <row r="68" spans="1:32" ht="15">
      <c r="A68" s="209"/>
      <c r="B68" s="216"/>
      <c r="C68" s="155" t="s">
        <v>49</v>
      </c>
      <c r="D68" s="110">
        <v>0</v>
      </c>
      <c r="E68" s="110">
        <v>0</v>
      </c>
      <c r="F68" s="110">
        <v>0</v>
      </c>
      <c r="G68" s="110">
        <v>0</v>
      </c>
      <c r="H68" s="126">
        <v>1.2170549825825001</v>
      </c>
      <c r="I68" s="126">
        <v>1.3314848101943</v>
      </c>
      <c r="J68" s="126">
        <v>1.3547335373183</v>
      </c>
      <c r="K68" s="126">
        <v>1.2715433095388</v>
      </c>
      <c r="L68" s="126">
        <v>1.1775773404128</v>
      </c>
      <c r="M68" s="126">
        <v>1.2048189019513</v>
      </c>
      <c r="N68" s="110">
        <v>0</v>
      </c>
      <c r="O68" s="110">
        <v>0</v>
      </c>
      <c r="P68" s="143"/>
      <c r="Q68" s="144"/>
      <c r="R68" s="144"/>
      <c r="S68" s="144"/>
      <c r="T68" s="144"/>
      <c r="U68" s="144"/>
      <c r="V68" s="144"/>
      <c r="W68" s="144"/>
      <c r="X68" s="144"/>
      <c r="Y68" s="144"/>
      <c r="Z68" s="144"/>
      <c r="AA68" s="144"/>
      <c r="AB68" s="144"/>
      <c r="AC68" s="144"/>
      <c r="AD68" s="144"/>
      <c r="AE68" s="144"/>
      <c r="AF68" s="144"/>
    </row>
    <row r="69" spans="1:32" ht="15">
      <c r="A69" s="209"/>
      <c r="B69" s="216"/>
      <c r="C69" s="155" t="s">
        <v>50</v>
      </c>
      <c r="D69" s="110">
        <v>0</v>
      </c>
      <c r="E69" s="110">
        <v>0</v>
      </c>
      <c r="F69" s="110">
        <v>0</v>
      </c>
      <c r="G69" s="110">
        <v>0</v>
      </c>
      <c r="H69" s="126">
        <v>0.574930653868</v>
      </c>
      <c r="I69" s="126">
        <v>0.592142619488</v>
      </c>
      <c r="J69" s="126">
        <v>0.6283933112140001</v>
      </c>
      <c r="K69" s="126">
        <v>0.6196198742410001</v>
      </c>
      <c r="L69" s="126">
        <v>0.616745701742</v>
      </c>
      <c r="M69" s="126">
        <v>0.553486223634</v>
      </c>
      <c r="N69" s="110">
        <v>0</v>
      </c>
      <c r="O69" s="110">
        <v>0</v>
      </c>
      <c r="P69" s="143"/>
      <c r="Q69" s="144"/>
      <c r="R69" s="144"/>
      <c r="S69" s="144"/>
      <c r="T69" s="144"/>
      <c r="U69" s="144"/>
      <c r="V69" s="144"/>
      <c r="W69" s="144"/>
      <c r="X69" s="144"/>
      <c r="Y69" s="144"/>
      <c r="Z69" s="144"/>
      <c r="AA69" s="144"/>
      <c r="AB69" s="144"/>
      <c r="AC69" s="144"/>
      <c r="AD69" s="144"/>
      <c r="AE69" s="144"/>
      <c r="AF69" s="144"/>
    </row>
    <row r="70" spans="1:32" ht="15">
      <c r="A70" s="209"/>
      <c r="B70" s="216"/>
      <c r="C70" s="156" t="s">
        <v>11</v>
      </c>
      <c r="D70" s="110">
        <v>0</v>
      </c>
      <c r="E70" s="110">
        <v>0</v>
      </c>
      <c r="F70" s="110">
        <v>0</v>
      </c>
      <c r="G70" s="110">
        <v>0</v>
      </c>
      <c r="H70" s="110">
        <v>12.2389160670639</v>
      </c>
      <c r="I70" s="110">
        <v>12.971253055092</v>
      </c>
      <c r="J70" s="110">
        <v>12.8191584880467</v>
      </c>
      <c r="K70" s="110">
        <v>11.7904687600332</v>
      </c>
      <c r="L70" s="110">
        <v>12.1789985471637</v>
      </c>
      <c r="M70" s="110">
        <v>12.0615839285082</v>
      </c>
      <c r="N70" s="110">
        <v>0</v>
      </c>
      <c r="O70" s="110">
        <v>0</v>
      </c>
      <c r="P70" s="143"/>
      <c r="Q70" s="144"/>
      <c r="R70" s="144"/>
      <c r="S70" s="144"/>
      <c r="T70" s="144"/>
      <c r="U70" s="144"/>
      <c r="V70" s="144"/>
      <c r="W70" s="144"/>
      <c r="X70" s="144"/>
      <c r="Y70" s="144"/>
      <c r="Z70" s="144"/>
      <c r="AA70" s="144"/>
      <c r="AB70" s="144"/>
      <c r="AC70" s="144"/>
      <c r="AD70" s="144"/>
      <c r="AE70" s="144"/>
      <c r="AF70" s="144"/>
    </row>
    <row r="71" spans="1:32" ht="27" thickBot="1">
      <c r="A71" s="210"/>
      <c r="B71" s="217"/>
      <c r="C71" s="160" t="s">
        <v>12</v>
      </c>
      <c r="D71" s="123">
        <f aca="true" t="shared" si="6" ref="D71:O71">SUM(D63:D70)</f>
        <v>0</v>
      </c>
      <c r="E71" s="123">
        <f t="shared" si="6"/>
        <v>0</v>
      </c>
      <c r="F71" s="123">
        <f t="shared" si="6"/>
        <v>0</v>
      </c>
      <c r="G71" s="123">
        <f t="shared" si="6"/>
        <v>0</v>
      </c>
      <c r="H71" s="123">
        <f t="shared" si="6"/>
        <v>39.952367847192306</v>
      </c>
      <c r="I71" s="123">
        <f t="shared" si="6"/>
        <v>42.5827285974632</v>
      </c>
      <c r="J71" s="123">
        <f t="shared" si="6"/>
        <v>42.3603157439039</v>
      </c>
      <c r="K71" s="123">
        <f t="shared" si="6"/>
        <v>39.5299344733241</v>
      </c>
      <c r="L71" s="123">
        <f t="shared" si="6"/>
        <v>39.8104782709662</v>
      </c>
      <c r="M71" s="123">
        <f t="shared" si="6"/>
        <v>40.2355608228064</v>
      </c>
      <c r="N71" s="123">
        <f t="shared" si="6"/>
        <v>0</v>
      </c>
      <c r="O71" s="123">
        <f t="shared" si="6"/>
        <v>0</v>
      </c>
      <c r="P71" s="143"/>
      <c r="Q71" s="144"/>
      <c r="R71" s="144"/>
      <c r="S71" s="144"/>
      <c r="T71" s="144"/>
      <c r="U71" s="144"/>
      <c r="V71" s="144"/>
      <c r="W71" s="144"/>
      <c r="X71" s="144"/>
      <c r="Y71" s="144"/>
      <c r="Z71" s="144"/>
      <c r="AA71" s="144"/>
      <c r="AB71" s="144"/>
      <c r="AC71" s="144"/>
      <c r="AD71" s="144"/>
      <c r="AE71" s="144"/>
      <c r="AF71" s="144"/>
    </row>
    <row r="72" spans="1:32" ht="27" thickTop="1">
      <c r="A72" s="211" t="s">
        <v>57</v>
      </c>
      <c r="B72" s="211" t="s">
        <v>43</v>
      </c>
      <c r="C72" s="157" t="s">
        <v>44</v>
      </c>
      <c r="D72" s="116">
        <v>0</v>
      </c>
      <c r="E72" s="116">
        <v>0</v>
      </c>
      <c r="F72" s="116">
        <v>0</v>
      </c>
      <c r="G72" s="116">
        <v>0</v>
      </c>
      <c r="H72" s="113">
        <v>6.447110919648</v>
      </c>
      <c r="I72" s="113">
        <v>7.140922992694</v>
      </c>
      <c r="J72" s="113">
        <v>7.150338102098</v>
      </c>
      <c r="K72" s="113">
        <v>7.471440952466001</v>
      </c>
      <c r="L72" s="113">
        <v>7.434169707866</v>
      </c>
      <c r="M72" s="113">
        <v>6.9037587684110004</v>
      </c>
      <c r="N72" s="116">
        <v>0</v>
      </c>
      <c r="O72" s="116">
        <v>0</v>
      </c>
      <c r="P72" s="143"/>
      <c r="Q72" s="144"/>
      <c r="R72" s="144"/>
      <c r="S72" s="144"/>
      <c r="T72" s="144"/>
      <c r="U72" s="144"/>
      <c r="V72" s="144"/>
      <c r="W72" s="144"/>
      <c r="X72" s="144"/>
      <c r="Y72" s="144"/>
      <c r="Z72" s="144"/>
      <c r="AA72" s="144"/>
      <c r="AB72" s="144"/>
      <c r="AC72" s="144"/>
      <c r="AD72" s="144"/>
      <c r="AE72" s="144"/>
      <c r="AF72" s="144"/>
    </row>
    <row r="73" spans="1:32" ht="26.25">
      <c r="A73" s="212"/>
      <c r="B73" s="214"/>
      <c r="C73" s="157" t="s">
        <v>45</v>
      </c>
      <c r="D73" s="116">
        <v>0</v>
      </c>
      <c r="E73" s="116">
        <v>0</v>
      </c>
      <c r="F73" s="116">
        <v>0</v>
      </c>
      <c r="G73" s="116">
        <v>0</v>
      </c>
      <c r="H73" s="113">
        <v>1.1105510280418</v>
      </c>
      <c r="I73" s="113">
        <v>1.1301432593984</v>
      </c>
      <c r="J73" s="113">
        <v>1.1573781734466</v>
      </c>
      <c r="K73" s="113">
        <v>1.1916425128325</v>
      </c>
      <c r="L73" s="113">
        <v>1.29752894384</v>
      </c>
      <c r="M73" s="113">
        <v>1.0978439452473</v>
      </c>
      <c r="N73" s="116">
        <v>0</v>
      </c>
      <c r="O73" s="116">
        <v>0</v>
      </c>
      <c r="P73" s="143"/>
      <c r="Q73" s="144"/>
      <c r="R73" s="144"/>
      <c r="S73" s="144"/>
      <c r="T73" s="144"/>
      <c r="U73" s="144"/>
      <c r="V73" s="144"/>
      <c r="W73" s="144"/>
      <c r="X73" s="144"/>
      <c r="Y73" s="144"/>
      <c r="Z73" s="144"/>
      <c r="AA73" s="144"/>
      <c r="AB73" s="144"/>
      <c r="AC73" s="144"/>
      <c r="AD73" s="144"/>
      <c r="AE73" s="144"/>
      <c r="AF73" s="144"/>
    </row>
    <row r="74" spans="1:32" ht="15">
      <c r="A74" s="212"/>
      <c r="B74" s="214"/>
      <c r="C74" s="157" t="s">
        <v>46</v>
      </c>
      <c r="D74" s="116">
        <v>0</v>
      </c>
      <c r="E74" s="116">
        <v>0</v>
      </c>
      <c r="F74" s="116">
        <v>0</v>
      </c>
      <c r="G74" s="116">
        <v>0</v>
      </c>
      <c r="H74" s="113">
        <v>0.0053325308512</v>
      </c>
      <c r="I74" s="113">
        <v>0.006029541478599999</v>
      </c>
      <c r="J74" s="113">
        <v>0.0059013449371</v>
      </c>
      <c r="K74" s="113">
        <v>0.005857333558199999</v>
      </c>
      <c r="L74" s="113">
        <v>0.0057009484178</v>
      </c>
      <c r="M74" s="113">
        <v>0.0054175674738</v>
      </c>
      <c r="N74" s="116">
        <v>0</v>
      </c>
      <c r="O74" s="116">
        <v>0</v>
      </c>
      <c r="P74" s="143"/>
      <c r="Q74" s="144"/>
      <c r="R74" s="144"/>
      <c r="S74" s="144"/>
      <c r="T74" s="144"/>
      <c r="U74" s="144"/>
      <c r="V74" s="144"/>
      <c r="W74" s="144"/>
      <c r="X74" s="144"/>
      <c r="Y74" s="144"/>
      <c r="Z74" s="144"/>
      <c r="AA74" s="144"/>
      <c r="AB74" s="144"/>
      <c r="AC74" s="144"/>
      <c r="AD74" s="144"/>
      <c r="AE74" s="144"/>
      <c r="AF74" s="144"/>
    </row>
    <row r="75" spans="1:32" ht="15">
      <c r="A75" s="212"/>
      <c r="B75" s="214"/>
      <c r="C75" s="157" t="s">
        <v>47</v>
      </c>
      <c r="D75" s="116">
        <v>0</v>
      </c>
      <c r="E75" s="116">
        <v>0</v>
      </c>
      <c r="F75" s="116">
        <v>0</v>
      </c>
      <c r="G75" s="116">
        <v>0</v>
      </c>
      <c r="H75" s="113">
        <v>0.0081320180728</v>
      </c>
      <c r="I75" s="113">
        <v>0.0083639325126</v>
      </c>
      <c r="J75" s="113">
        <v>0.0090965085023</v>
      </c>
      <c r="K75" s="113">
        <v>0.008641750597</v>
      </c>
      <c r="L75" s="113">
        <v>0.0083218235384</v>
      </c>
      <c r="M75" s="113">
        <v>0.0078549181929</v>
      </c>
      <c r="N75" s="116">
        <v>0</v>
      </c>
      <c r="O75" s="116">
        <v>0</v>
      </c>
      <c r="P75" s="143"/>
      <c r="Q75" s="144"/>
      <c r="R75" s="144"/>
      <c r="S75" s="144"/>
      <c r="T75" s="144"/>
      <c r="U75" s="144"/>
      <c r="V75" s="144"/>
      <c r="W75" s="144"/>
      <c r="X75" s="144"/>
      <c r="Y75" s="144"/>
      <c r="Z75" s="144"/>
      <c r="AA75" s="144"/>
      <c r="AB75" s="144"/>
      <c r="AC75" s="144"/>
      <c r="AD75" s="144"/>
      <c r="AE75" s="144"/>
      <c r="AF75" s="144"/>
    </row>
    <row r="76" spans="1:32" ht="26.25">
      <c r="A76" s="212"/>
      <c r="B76" s="214"/>
      <c r="C76" s="157" t="s">
        <v>48</v>
      </c>
      <c r="D76" s="116">
        <v>0</v>
      </c>
      <c r="E76" s="116">
        <v>0</v>
      </c>
      <c r="F76" s="116">
        <v>0</v>
      </c>
      <c r="G76" s="116">
        <v>0</v>
      </c>
      <c r="H76" s="113">
        <v>0.578471540764</v>
      </c>
      <c r="I76" s="113">
        <v>0.621535540271</v>
      </c>
      <c r="J76" s="113">
        <v>0.620936553232</v>
      </c>
      <c r="K76" s="113">
        <v>0.637918976619</v>
      </c>
      <c r="L76" s="113">
        <v>0.6192981663329999</v>
      </c>
      <c r="M76" s="113">
        <v>0.59205209021</v>
      </c>
      <c r="N76" s="116">
        <v>0</v>
      </c>
      <c r="O76" s="116">
        <v>0</v>
      </c>
      <c r="P76" s="143"/>
      <c r="Q76" s="144"/>
      <c r="R76" s="144"/>
      <c r="S76" s="144"/>
      <c r="T76" s="144"/>
      <c r="U76" s="144"/>
      <c r="V76" s="144"/>
      <c r="W76" s="144"/>
      <c r="X76" s="144"/>
      <c r="Y76" s="144"/>
      <c r="Z76" s="144"/>
      <c r="AA76" s="144"/>
      <c r="AB76" s="144"/>
      <c r="AC76" s="144"/>
      <c r="AD76" s="144"/>
      <c r="AE76" s="144"/>
      <c r="AF76" s="144"/>
    </row>
    <row r="77" spans="1:32" ht="15">
      <c r="A77" s="212"/>
      <c r="B77" s="214"/>
      <c r="C77" s="157" t="s">
        <v>49</v>
      </c>
      <c r="D77" s="116">
        <v>0</v>
      </c>
      <c r="E77" s="116">
        <v>0</v>
      </c>
      <c r="F77" s="116">
        <v>0</v>
      </c>
      <c r="G77" s="116">
        <v>0</v>
      </c>
      <c r="H77" s="113">
        <v>0.069427687949</v>
      </c>
      <c r="I77" s="113">
        <v>0.07224684363100001</v>
      </c>
      <c r="J77" s="113">
        <v>0.075620018477</v>
      </c>
      <c r="K77" s="113">
        <v>0.07492460869999999</v>
      </c>
      <c r="L77" s="113">
        <v>0.07316175603899999</v>
      </c>
      <c r="M77" s="113">
        <v>0.06837188805700001</v>
      </c>
      <c r="N77" s="116">
        <v>0</v>
      </c>
      <c r="O77" s="116">
        <v>0</v>
      </c>
      <c r="P77" s="143"/>
      <c r="Q77" s="144"/>
      <c r="R77" s="144"/>
      <c r="S77" s="144"/>
      <c r="T77" s="144"/>
      <c r="U77" s="144"/>
      <c r="V77" s="144"/>
      <c r="W77" s="144"/>
      <c r="X77" s="144"/>
      <c r="Y77" s="144"/>
      <c r="Z77" s="144"/>
      <c r="AA77" s="144"/>
      <c r="AB77" s="144"/>
      <c r="AC77" s="144"/>
      <c r="AD77" s="144"/>
      <c r="AE77" s="144"/>
      <c r="AF77" s="144"/>
    </row>
    <row r="78" spans="1:32" ht="15">
      <c r="A78" s="212"/>
      <c r="B78" s="214"/>
      <c r="C78" s="157" t="s">
        <v>50</v>
      </c>
      <c r="D78" s="116">
        <v>0</v>
      </c>
      <c r="E78" s="116">
        <v>0</v>
      </c>
      <c r="F78" s="116">
        <v>0</v>
      </c>
      <c r="G78" s="116">
        <v>0</v>
      </c>
      <c r="H78" s="113">
        <v>0.566602999192</v>
      </c>
      <c r="I78" s="113">
        <v>0.591438718968</v>
      </c>
      <c r="J78" s="113">
        <v>0.598103277608</v>
      </c>
      <c r="K78" s="113">
        <v>0.607953236819</v>
      </c>
      <c r="L78" s="113">
        <v>0.590114703243</v>
      </c>
      <c r="M78" s="113">
        <v>0.562542100764</v>
      </c>
      <c r="N78" s="116">
        <v>0</v>
      </c>
      <c r="O78" s="116">
        <v>0</v>
      </c>
      <c r="P78" s="143"/>
      <c r="Q78" s="144"/>
      <c r="R78" s="144"/>
      <c r="S78" s="144"/>
      <c r="T78" s="144"/>
      <c r="U78" s="144"/>
      <c r="V78" s="144"/>
      <c r="W78" s="144"/>
      <c r="X78" s="144"/>
      <c r="Y78" s="144"/>
      <c r="Z78" s="144"/>
      <c r="AA78" s="144"/>
      <c r="AB78" s="144"/>
      <c r="AC78" s="144"/>
      <c r="AD78" s="144"/>
      <c r="AE78" s="144"/>
      <c r="AF78" s="144"/>
    </row>
    <row r="79" spans="1:32" ht="15">
      <c r="A79" s="212"/>
      <c r="B79" s="214"/>
      <c r="C79" s="158" t="s">
        <v>11</v>
      </c>
      <c r="D79" s="116">
        <v>0</v>
      </c>
      <c r="E79" s="116">
        <v>0</v>
      </c>
      <c r="F79" s="116">
        <v>0</v>
      </c>
      <c r="G79" s="116">
        <v>0</v>
      </c>
      <c r="H79" s="116">
        <v>3.416885833711</v>
      </c>
      <c r="I79" s="116">
        <v>3.56292532641</v>
      </c>
      <c r="J79" s="116">
        <v>3.6272340379240005</v>
      </c>
      <c r="K79" s="116">
        <v>3.838281548996</v>
      </c>
      <c r="L79" s="116">
        <v>4.378657044605</v>
      </c>
      <c r="M79" s="116">
        <v>3.393370978531</v>
      </c>
      <c r="N79" s="116">
        <v>0</v>
      </c>
      <c r="O79" s="116">
        <v>0</v>
      </c>
      <c r="P79" s="143"/>
      <c r="Q79" s="144"/>
      <c r="R79" s="144"/>
      <c r="S79" s="144"/>
      <c r="T79" s="144"/>
      <c r="U79" s="144"/>
      <c r="V79" s="144"/>
      <c r="W79" s="144"/>
      <c r="X79" s="144"/>
      <c r="Y79" s="144"/>
      <c r="Z79" s="144"/>
      <c r="AA79" s="144"/>
      <c r="AB79" s="144"/>
      <c r="AC79" s="144"/>
      <c r="AD79" s="144"/>
      <c r="AE79" s="144"/>
      <c r="AF79" s="144"/>
    </row>
    <row r="80" spans="1:32" ht="27" thickBot="1">
      <c r="A80" s="213"/>
      <c r="B80" s="215"/>
      <c r="C80" s="157" t="s">
        <v>12</v>
      </c>
      <c r="D80" s="124">
        <f>SUM(D72:D79)</f>
        <v>0</v>
      </c>
      <c r="E80" s="124">
        <f aca="true" t="shared" si="7" ref="E80:J80">SUM(E72:E79)</f>
        <v>0</v>
      </c>
      <c r="F80" s="124">
        <f t="shared" si="7"/>
        <v>0</v>
      </c>
      <c r="G80" s="124">
        <f t="shared" si="7"/>
        <v>0</v>
      </c>
      <c r="H80" s="124">
        <f t="shared" si="7"/>
        <v>12.2025145582298</v>
      </c>
      <c r="I80" s="124">
        <f t="shared" si="7"/>
        <v>13.133606155363598</v>
      </c>
      <c r="J80" s="124">
        <f t="shared" si="7"/>
        <v>13.244608016225001</v>
      </c>
      <c r="K80" s="124">
        <f>SUM(K72:K79)</f>
        <v>13.8366609205877</v>
      </c>
      <c r="L80" s="124">
        <f>SUM(L72:L79)</f>
        <v>14.406953093882201</v>
      </c>
      <c r="M80" s="124">
        <f>SUM(M72:M79)</f>
        <v>12.631212256887</v>
      </c>
      <c r="N80" s="124">
        <f>SUM(N72:N79)</f>
        <v>0</v>
      </c>
      <c r="O80" s="124">
        <f>SUM(O72:O79)</f>
        <v>0</v>
      </c>
      <c r="P80" s="143"/>
      <c r="Q80" s="144"/>
      <c r="R80" s="144"/>
      <c r="S80" s="144"/>
      <c r="T80" s="144"/>
      <c r="U80" s="144"/>
      <c r="V80" s="144"/>
      <c r="W80" s="144"/>
      <c r="X80" s="144"/>
      <c r="Y80" s="144"/>
      <c r="Z80" s="144"/>
      <c r="AA80" s="144"/>
      <c r="AB80" s="144"/>
      <c r="AC80" s="144"/>
      <c r="AD80" s="144"/>
      <c r="AE80" s="144"/>
      <c r="AF80" s="144"/>
    </row>
    <row r="81" spans="1:41" ht="27" thickTop="1">
      <c r="A81" s="211" t="s">
        <v>58</v>
      </c>
      <c r="B81" s="211" t="s">
        <v>43</v>
      </c>
      <c r="C81" s="155" t="s">
        <v>44</v>
      </c>
      <c r="D81" s="126">
        <v>55.2590972874584</v>
      </c>
      <c r="E81" s="126">
        <v>55.85116606401799</v>
      </c>
      <c r="F81" s="126">
        <v>56.52047610352</v>
      </c>
      <c r="G81" s="126">
        <v>65.96514982285466</v>
      </c>
      <c r="H81" s="126">
        <v>28.122425142406055</v>
      </c>
      <c r="I81" s="126">
        <v>31.0799257723416</v>
      </c>
      <c r="J81" s="126">
        <v>31.900166925888556</v>
      </c>
      <c r="K81" s="126">
        <v>31.915233884227998</v>
      </c>
      <c r="L81" s="126">
        <v>31.7458493616704</v>
      </c>
      <c r="M81" s="126">
        <v>31.716525337215</v>
      </c>
      <c r="N81" s="126">
        <v>96.8382971397286</v>
      </c>
      <c r="O81" s="126">
        <v>97.39095364938</v>
      </c>
      <c r="P81" s="143"/>
      <c r="Q81" s="104"/>
      <c r="R81" s="104"/>
      <c r="S81" s="104"/>
      <c r="T81" s="104"/>
      <c r="U81" s="104"/>
      <c r="V81" s="104"/>
      <c r="W81" s="104"/>
      <c r="X81" s="104"/>
      <c r="Y81" s="104"/>
      <c r="Z81" s="104"/>
      <c r="AA81" s="104"/>
      <c r="AB81" s="104"/>
      <c r="AC81" s="144"/>
      <c r="AD81" s="145"/>
      <c r="AE81" s="145"/>
      <c r="AF81" s="145"/>
      <c r="AG81" s="146">
        <v>65.96514982285466</v>
      </c>
      <c r="AH81" s="146">
        <v>28.122425142406055</v>
      </c>
      <c r="AI81" s="146">
        <v>31.0799257723416</v>
      </c>
      <c r="AJ81" s="146">
        <v>31.900166925888556</v>
      </c>
      <c r="AK81" s="146">
        <v>31.915233884227998</v>
      </c>
      <c r="AL81" s="146">
        <v>31.7458493616704</v>
      </c>
      <c r="AM81" s="146">
        <v>31.716525337215</v>
      </c>
      <c r="AN81" s="146">
        <v>96.8382971397286</v>
      </c>
      <c r="AO81" s="146">
        <v>97.39095364938</v>
      </c>
    </row>
    <row r="82" spans="1:41" ht="26.25">
      <c r="A82" s="212"/>
      <c r="B82" s="214"/>
      <c r="C82" s="155" t="s">
        <v>45</v>
      </c>
      <c r="D82" s="126">
        <v>7.884495836248983</v>
      </c>
      <c r="E82" s="126">
        <v>15.379920576496536</v>
      </c>
      <c r="F82" s="126">
        <v>17.45774173236175</v>
      </c>
      <c r="G82" s="126">
        <v>17.690957695999547</v>
      </c>
      <c r="H82" s="126">
        <v>7.36088703093116</v>
      </c>
      <c r="I82" s="126">
        <v>8.774241590390414</v>
      </c>
      <c r="J82" s="126">
        <v>9.411641389770876</v>
      </c>
      <c r="K82" s="126">
        <v>10.180589134521739</v>
      </c>
      <c r="L82" s="126">
        <v>13.374785181008935</v>
      </c>
      <c r="M82" s="126">
        <v>12.964311827</v>
      </c>
      <c r="N82" s="126">
        <v>39.398331274875005</v>
      </c>
      <c r="O82" s="126">
        <v>34.730014177403994</v>
      </c>
      <c r="P82" s="143"/>
      <c r="Q82" s="104"/>
      <c r="R82" s="104"/>
      <c r="S82" s="104"/>
      <c r="T82" s="104"/>
      <c r="U82" s="104"/>
      <c r="V82" s="104"/>
      <c r="W82" s="104"/>
      <c r="X82" s="104"/>
      <c r="Y82" s="104"/>
      <c r="Z82" s="104"/>
      <c r="AA82" s="104"/>
      <c r="AB82" s="104"/>
      <c r="AC82" s="144"/>
      <c r="AD82" s="147"/>
      <c r="AE82" s="147"/>
      <c r="AF82" s="147"/>
      <c r="AG82" s="148"/>
      <c r="AH82" s="148"/>
      <c r="AI82" s="148"/>
      <c r="AJ82" s="148"/>
      <c r="AK82" s="148"/>
      <c r="AL82" s="148"/>
      <c r="AM82" s="148"/>
      <c r="AN82" s="148"/>
      <c r="AO82" s="148"/>
    </row>
    <row r="83" spans="1:41" ht="15">
      <c r="A83" s="212"/>
      <c r="B83" s="214"/>
      <c r="C83" s="155" t="s">
        <v>46</v>
      </c>
      <c r="D83" s="126">
        <v>0.629116339441975</v>
      </c>
      <c r="E83" s="126">
        <v>0.6613759802343986</v>
      </c>
      <c r="F83" s="126">
        <v>0.6561447022477357</v>
      </c>
      <c r="G83" s="126">
        <v>0.7063867205946164</v>
      </c>
      <c r="H83" s="126">
        <v>0.4040690338026</v>
      </c>
      <c r="I83" s="126">
        <v>0.4215322617596425</v>
      </c>
      <c r="J83" s="126">
        <v>0.439612788087925</v>
      </c>
      <c r="K83" s="126">
        <v>0.42355064537000003</v>
      </c>
      <c r="L83" s="126">
        <v>0.46030770800535</v>
      </c>
      <c r="M83" s="126">
        <v>0.45038848903</v>
      </c>
      <c r="N83" s="126">
        <v>0.9706208201863687</v>
      </c>
      <c r="O83" s="126">
        <v>0.8773505843577455</v>
      </c>
      <c r="P83" s="143"/>
      <c r="Q83" s="104"/>
      <c r="R83" s="104"/>
      <c r="S83" s="104"/>
      <c r="T83" s="104"/>
      <c r="U83" s="104"/>
      <c r="V83" s="104"/>
      <c r="W83" s="104"/>
      <c r="X83" s="104"/>
      <c r="Y83" s="104"/>
      <c r="Z83" s="104"/>
      <c r="AA83" s="104"/>
      <c r="AB83" s="104"/>
      <c r="AC83" s="144"/>
      <c r="AD83" s="144"/>
      <c r="AE83" s="144"/>
      <c r="AF83" s="144"/>
      <c r="AG83" s="7"/>
      <c r="AH83" s="7"/>
      <c r="AI83" s="7"/>
      <c r="AJ83" s="7"/>
      <c r="AK83" s="7"/>
      <c r="AL83" s="7"/>
      <c r="AM83" s="7"/>
      <c r="AN83" s="7"/>
      <c r="AO83" s="7"/>
    </row>
    <row r="84" spans="1:41" ht="15">
      <c r="A84" s="212"/>
      <c r="B84" s="214"/>
      <c r="C84" s="155" t="s">
        <v>47</v>
      </c>
      <c r="D84" s="126">
        <v>2.6204593858178247</v>
      </c>
      <c r="E84" s="126">
        <v>10.846815790377198</v>
      </c>
      <c r="F84" s="126">
        <v>11.945474314868553</v>
      </c>
      <c r="G84" s="126">
        <v>11.418171925768014</v>
      </c>
      <c r="H84" s="126">
        <v>4.8794886888734</v>
      </c>
      <c r="I84" s="126">
        <v>6.30505571363826</v>
      </c>
      <c r="J84" s="126">
        <v>6.55107565968878</v>
      </c>
      <c r="K84" s="126">
        <v>7.618738579419101</v>
      </c>
      <c r="L84" s="126">
        <v>9.869348267081</v>
      </c>
      <c r="M84" s="126">
        <v>10.018027979819793</v>
      </c>
      <c r="N84" s="126">
        <v>23.6009824547268</v>
      </c>
      <c r="O84" s="126">
        <v>20.035148571704003</v>
      </c>
      <c r="P84" s="143"/>
      <c r="Q84" s="104"/>
      <c r="R84" s="104"/>
      <c r="S84" s="104"/>
      <c r="T84" s="104"/>
      <c r="U84" s="104"/>
      <c r="V84" s="104"/>
      <c r="W84" s="104"/>
      <c r="X84" s="104"/>
      <c r="Y84" s="104"/>
      <c r="Z84" s="104"/>
      <c r="AA84" s="104"/>
      <c r="AB84" s="104"/>
      <c r="AC84" s="144"/>
      <c r="AD84" s="144"/>
      <c r="AE84" s="144"/>
      <c r="AF84" s="144"/>
      <c r="AG84" s="7"/>
      <c r="AH84" s="7"/>
      <c r="AI84" s="7"/>
      <c r="AJ84" s="7"/>
      <c r="AK84" s="7"/>
      <c r="AL84" s="7"/>
      <c r="AM84" s="7"/>
      <c r="AN84" s="7"/>
      <c r="AO84" s="7"/>
    </row>
    <row r="85" spans="1:41" ht="26.25">
      <c r="A85" s="212"/>
      <c r="B85" s="214"/>
      <c r="C85" s="155" t="s">
        <v>48</v>
      </c>
      <c r="D85" s="126">
        <v>6.703838004607</v>
      </c>
      <c r="E85" s="126">
        <v>6.9162969169910005</v>
      </c>
      <c r="F85" s="126">
        <v>7.033236775145999</v>
      </c>
      <c r="G85" s="126">
        <v>8.190639166676</v>
      </c>
      <c r="H85" s="126">
        <v>2.9700566109350004</v>
      </c>
      <c r="I85" s="126">
        <v>3.264862855671</v>
      </c>
      <c r="J85" s="126">
        <v>3.368243422795</v>
      </c>
      <c r="K85" s="126">
        <v>3.3286857404970003</v>
      </c>
      <c r="L85" s="126">
        <v>3.300884096623</v>
      </c>
      <c r="M85" s="126">
        <v>3.2852350492760003</v>
      </c>
      <c r="N85" s="126">
        <v>10.372965385939999</v>
      </c>
      <c r="O85" s="126">
        <v>10.699698749713999</v>
      </c>
      <c r="P85" s="143"/>
      <c r="Q85" s="104"/>
      <c r="R85" s="104"/>
      <c r="S85" s="104"/>
      <c r="T85" s="104"/>
      <c r="U85" s="104"/>
      <c r="V85" s="104"/>
      <c r="W85" s="104"/>
      <c r="X85" s="104"/>
      <c r="Y85" s="104"/>
      <c r="Z85" s="104"/>
      <c r="AA85" s="104"/>
      <c r="AB85" s="104"/>
      <c r="AC85" s="144"/>
      <c r="AD85" s="144"/>
      <c r="AE85" s="144"/>
      <c r="AF85" s="144"/>
      <c r="AG85" s="7"/>
      <c r="AH85" s="7"/>
      <c r="AI85" s="7"/>
      <c r="AJ85" s="7"/>
      <c r="AK85" s="7"/>
      <c r="AL85" s="7"/>
      <c r="AM85" s="7"/>
      <c r="AN85" s="7"/>
      <c r="AO85" s="7"/>
    </row>
    <row r="86" spans="1:41" ht="15">
      <c r="A86" s="212"/>
      <c r="B86" s="214"/>
      <c r="C86" s="155" t="s">
        <v>49</v>
      </c>
      <c r="D86" s="126">
        <v>3.1262921608360004</v>
      </c>
      <c r="E86" s="126">
        <v>3.5360468317160003</v>
      </c>
      <c r="F86" s="126">
        <v>3.6543291858400004</v>
      </c>
      <c r="G86" s="126">
        <v>4.13258386077</v>
      </c>
      <c r="H86" s="126">
        <v>2.018227130277</v>
      </c>
      <c r="I86" s="126">
        <v>2.158774754215</v>
      </c>
      <c r="J86" s="126">
        <v>2.292206247876</v>
      </c>
      <c r="K86" s="126">
        <v>2.3404336736630005</v>
      </c>
      <c r="L86" s="126">
        <v>2.61302406752</v>
      </c>
      <c r="M86" s="126">
        <v>2.4753423721170003</v>
      </c>
      <c r="N86" s="126">
        <v>11.6614567234661</v>
      </c>
      <c r="O86" s="126">
        <v>11.504756455106001</v>
      </c>
      <c r="P86" s="143"/>
      <c r="Q86" s="104"/>
      <c r="R86" s="104"/>
      <c r="S86" s="104"/>
      <c r="T86" s="104"/>
      <c r="U86" s="104"/>
      <c r="V86" s="104"/>
      <c r="W86" s="104"/>
      <c r="X86" s="104"/>
      <c r="Y86" s="104"/>
      <c r="Z86" s="104"/>
      <c r="AA86" s="104"/>
      <c r="AB86" s="104"/>
      <c r="AC86" s="144"/>
      <c r="AD86" s="144"/>
      <c r="AE86" s="144"/>
      <c r="AF86" s="144"/>
      <c r="AG86" s="7"/>
      <c r="AH86" s="7"/>
      <c r="AI86" s="7"/>
      <c r="AJ86" s="7"/>
      <c r="AK86" s="7"/>
      <c r="AL86" s="7"/>
      <c r="AM86" s="7"/>
      <c r="AN86" s="7"/>
      <c r="AO86" s="7"/>
    </row>
    <row r="87" spans="1:41" ht="15">
      <c r="A87" s="212"/>
      <c r="B87" s="214"/>
      <c r="C87" s="155" t="s">
        <v>50</v>
      </c>
      <c r="D87" s="126">
        <v>3.2492323646365997</v>
      </c>
      <c r="E87" s="126">
        <v>3.786772778324</v>
      </c>
      <c r="F87" s="126">
        <v>3.8979402188315997</v>
      </c>
      <c r="G87" s="126">
        <v>4.471352245602899</v>
      </c>
      <c r="H87" s="149">
        <v>1.5301414755746998</v>
      </c>
      <c r="I87" s="149">
        <v>1.6859573759968</v>
      </c>
      <c r="J87" s="149">
        <v>1.7592273470278001</v>
      </c>
      <c r="K87" s="149">
        <v>1.8430701780847</v>
      </c>
      <c r="L87" s="149">
        <v>2.0989773887721</v>
      </c>
      <c r="M87" s="149">
        <v>2.0468684134404</v>
      </c>
      <c r="N87" s="126">
        <v>10.808722590827001</v>
      </c>
      <c r="O87" s="126">
        <v>10.53762208365</v>
      </c>
      <c r="P87" s="143"/>
      <c r="Q87" s="104"/>
      <c r="R87" s="104"/>
      <c r="S87" s="104"/>
      <c r="T87" s="104"/>
      <c r="U87" s="104"/>
      <c r="V87" s="104"/>
      <c r="W87" s="104"/>
      <c r="X87" s="104"/>
      <c r="Y87" s="104"/>
      <c r="Z87" s="104"/>
      <c r="AA87" s="104"/>
      <c r="AB87" s="104"/>
      <c r="AC87" s="144"/>
      <c r="AD87" s="144"/>
      <c r="AE87" s="144"/>
      <c r="AF87" s="144"/>
      <c r="AG87" s="7"/>
      <c r="AH87" s="7"/>
      <c r="AI87" s="7"/>
      <c r="AJ87" s="7"/>
      <c r="AK87" s="7"/>
      <c r="AL87" s="7"/>
      <c r="AM87" s="7"/>
      <c r="AN87" s="7"/>
      <c r="AO87" s="7"/>
    </row>
    <row r="88" spans="1:41" ht="15">
      <c r="A88" s="212"/>
      <c r="B88" s="214"/>
      <c r="C88" s="156" t="s">
        <v>11</v>
      </c>
      <c r="D88" s="110">
        <v>13.391532004818774</v>
      </c>
      <c r="E88" s="110">
        <v>18.97879115505626</v>
      </c>
      <c r="F88" s="110">
        <v>19.9014343041351</v>
      </c>
      <c r="G88" s="110">
        <v>21.665052701770062</v>
      </c>
      <c r="H88" s="110">
        <v>8.378981315597983</v>
      </c>
      <c r="I88" s="110">
        <v>10.09901031369764</v>
      </c>
      <c r="J88" s="110">
        <v>10.313221292902114</v>
      </c>
      <c r="K88" s="110">
        <v>11.029628447091241</v>
      </c>
      <c r="L88" s="110">
        <v>12.852560018378774</v>
      </c>
      <c r="M88" s="110">
        <v>13.084836741512772</v>
      </c>
      <c r="N88" s="110">
        <v>37.9308609657167</v>
      </c>
      <c r="O88" s="110">
        <v>35.022869227103</v>
      </c>
      <c r="P88" s="143"/>
      <c r="Q88" s="104"/>
      <c r="R88" s="104"/>
      <c r="S88" s="104"/>
      <c r="T88" s="104"/>
      <c r="U88" s="104"/>
      <c r="V88" s="104"/>
      <c r="W88" s="104"/>
      <c r="X88" s="104"/>
      <c r="Y88" s="104"/>
      <c r="Z88" s="104"/>
      <c r="AA88" s="104"/>
      <c r="AB88" s="104"/>
      <c r="AC88" s="144"/>
      <c r="AD88" s="144"/>
      <c r="AE88" s="144"/>
      <c r="AF88" s="144"/>
      <c r="AG88" s="7"/>
      <c r="AH88" s="7"/>
      <c r="AI88" s="7"/>
      <c r="AJ88" s="7"/>
      <c r="AK88" s="7"/>
      <c r="AL88" s="7"/>
      <c r="AM88" s="7"/>
      <c r="AN88" s="7"/>
      <c r="AO88" s="7"/>
    </row>
    <row r="89" spans="1:41" ht="27" thickBot="1">
      <c r="A89" s="213"/>
      <c r="B89" s="215"/>
      <c r="C89" s="160" t="s">
        <v>12</v>
      </c>
      <c r="D89" s="123">
        <f aca="true" t="shared" si="8" ref="D89:O89">SUM(D81:D88)</f>
        <v>92.86406338386556</v>
      </c>
      <c r="E89" s="123">
        <f t="shared" si="8"/>
        <v>115.95718609321338</v>
      </c>
      <c r="F89" s="123">
        <f t="shared" si="8"/>
        <v>121.06677733695071</v>
      </c>
      <c r="G89" s="123">
        <f t="shared" si="8"/>
        <v>134.2402941400358</v>
      </c>
      <c r="H89" s="123">
        <f t="shared" si="8"/>
        <v>55.6642764283979</v>
      </c>
      <c r="I89" s="123">
        <f t="shared" si="8"/>
        <v>63.78936063771036</v>
      </c>
      <c r="J89" s="123">
        <f t="shared" si="8"/>
        <v>66.03539507403705</v>
      </c>
      <c r="K89" s="123">
        <f t="shared" si="8"/>
        <v>68.67993028287478</v>
      </c>
      <c r="L89" s="123">
        <f t="shared" si="8"/>
        <v>76.31573608905956</v>
      </c>
      <c r="M89" s="123">
        <f t="shared" si="8"/>
        <v>76.04153620941095</v>
      </c>
      <c r="N89" s="123">
        <f t="shared" si="8"/>
        <v>231.58223735546656</v>
      </c>
      <c r="O89" s="123">
        <f t="shared" si="8"/>
        <v>220.79841349841874</v>
      </c>
      <c r="P89" s="143"/>
      <c r="Q89" s="144"/>
      <c r="R89" s="144"/>
      <c r="S89" s="144"/>
      <c r="T89" s="144"/>
      <c r="U89" s="144"/>
      <c r="V89" s="144"/>
      <c r="W89" s="144"/>
      <c r="X89" s="144"/>
      <c r="Y89" s="144"/>
      <c r="Z89" s="144"/>
      <c r="AA89" s="144"/>
      <c r="AB89" s="144"/>
      <c r="AC89" s="144"/>
      <c r="AD89" s="144"/>
      <c r="AE89" s="144"/>
      <c r="AF89" s="144"/>
      <c r="AG89" s="108"/>
      <c r="AH89" s="108"/>
      <c r="AI89" s="108"/>
      <c r="AJ89" s="108"/>
      <c r="AK89" s="7"/>
      <c r="AL89" s="7"/>
      <c r="AM89" s="7"/>
      <c r="AN89" s="7"/>
      <c r="AO89" s="7"/>
    </row>
    <row r="90" spans="1:36" ht="27" thickTop="1">
      <c r="A90" s="211" t="s">
        <v>59</v>
      </c>
      <c r="B90" s="211" t="s">
        <v>43</v>
      </c>
      <c r="C90" s="157" t="s">
        <v>44</v>
      </c>
      <c r="D90" s="116">
        <v>0</v>
      </c>
      <c r="E90" s="150">
        <v>5.96207125</v>
      </c>
      <c r="F90" s="150">
        <v>5.84527425</v>
      </c>
      <c r="G90" s="150">
        <v>5.58147225</v>
      </c>
      <c r="H90" s="150">
        <v>5.5731952499999995</v>
      </c>
      <c r="I90" s="150">
        <v>9.30576125</v>
      </c>
      <c r="J90" s="150">
        <v>10.01913475</v>
      </c>
      <c r="K90" s="150">
        <v>9.2993965</v>
      </c>
      <c r="L90" s="150">
        <v>6.64252075</v>
      </c>
      <c r="M90" s="150">
        <v>6.26717775</v>
      </c>
      <c r="N90" s="150">
        <v>5.96207125</v>
      </c>
      <c r="O90" s="150">
        <v>5.96207125</v>
      </c>
      <c r="P90" s="143"/>
      <c r="AC90" s="144"/>
      <c r="AD90" s="144"/>
      <c r="AE90" s="144"/>
      <c r="AF90" s="144"/>
      <c r="AG90" s="56"/>
      <c r="AH90" s="56"/>
      <c r="AI90" s="56"/>
      <c r="AJ90" s="56"/>
    </row>
    <row r="91" spans="1:32" ht="26.25">
      <c r="A91" s="212"/>
      <c r="B91" s="214"/>
      <c r="C91" s="157" t="s">
        <v>45</v>
      </c>
      <c r="D91" s="116">
        <v>0</v>
      </c>
      <c r="E91" s="113">
        <v>3.03773175</v>
      </c>
      <c r="F91" s="113">
        <v>3.12919</v>
      </c>
      <c r="G91" s="113">
        <v>4.33162125</v>
      </c>
      <c r="H91" s="113">
        <v>8.59274275</v>
      </c>
      <c r="I91" s="113">
        <v>8.09095</v>
      </c>
      <c r="J91" s="113">
        <v>13.231735</v>
      </c>
      <c r="K91" s="113">
        <v>8.38246225</v>
      </c>
      <c r="L91" s="113">
        <v>9.3839895</v>
      </c>
      <c r="M91" s="113">
        <v>5.12271925</v>
      </c>
      <c r="N91" s="113">
        <v>3.03773175</v>
      </c>
      <c r="O91" s="113">
        <v>3.03773175</v>
      </c>
      <c r="P91" s="143"/>
      <c r="Q91" s="144"/>
      <c r="R91" s="147"/>
      <c r="S91" s="147"/>
      <c r="T91" s="147"/>
      <c r="U91" s="147"/>
      <c r="V91" s="147"/>
      <c r="W91" s="147"/>
      <c r="X91" s="147"/>
      <c r="Y91" s="147"/>
      <c r="Z91" s="147"/>
      <c r="AA91" s="147"/>
      <c r="AB91" s="147"/>
      <c r="AC91" s="144"/>
      <c r="AD91" s="144"/>
      <c r="AE91" s="144"/>
      <c r="AF91" s="144"/>
    </row>
    <row r="92" spans="1:32" ht="15">
      <c r="A92" s="212"/>
      <c r="B92" s="214"/>
      <c r="C92" s="157" t="s">
        <v>46</v>
      </c>
      <c r="D92" s="116">
        <v>0</v>
      </c>
      <c r="E92" s="116">
        <v>0</v>
      </c>
      <c r="F92" s="116">
        <v>0</v>
      </c>
      <c r="G92" s="116">
        <v>0</v>
      </c>
      <c r="H92" s="116">
        <v>0</v>
      </c>
      <c r="I92" s="116">
        <v>0</v>
      </c>
      <c r="J92" s="116">
        <v>0</v>
      </c>
      <c r="K92" s="116">
        <v>0</v>
      </c>
      <c r="L92" s="116">
        <v>0</v>
      </c>
      <c r="M92" s="116">
        <v>0</v>
      </c>
      <c r="N92" s="116">
        <v>0</v>
      </c>
      <c r="O92" s="116">
        <v>0</v>
      </c>
      <c r="P92" s="143"/>
      <c r="Q92" s="144"/>
      <c r="R92" s="144"/>
      <c r="S92" s="144"/>
      <c r="T92" s="144"/>
      <c r="U92" s="144"/>
      <c r="V92" s="144"/>
      <c r="W92" s="144"/>
      <c r="X92" s="144"/>
      <c r="Y92" s="144"/>
      <c r="Z92" s="144"/>
      <c r="AA92" s="144"/>
      <c r="AB92" s="144"/>
      <c r="AC92" s="144"/>
      <c r="AD92" s="144"/>
      <c r="AE92" s="144"/>
      <c r="AF92" s="144"/>
    </row>
    <row r="93" spans="1:32" ht="15">
      <c r="A93" s="212"/>
      <c r="B93" s="214"/>
      <c r="C93" s="157" t="s">
        <v>47</v>
      </c>
      <c r="D93" s="116">
        <v>0</v>
      </c>
      <c r="E93" s="113">
        <v>1.88321775</v>
      </c>
      <c r="F93" s="113">
        <v>1.8489165</v>
      </c>
      <c r="G93" s="113">
        <v>3.08041075</v>
      </c>
      <c r="H93" s="113">
        <v>5.96865275</v>
      </c>
      <c r="I93" s="113">
        <v>6.16157325</v>
      </c>
      <c r="J93" s="113">
        <v>8.594700999999999</v>
      </c>
      <c r="K93" s="113">
        <v>7.12177375</v>
      </c>
      <c r="L93" s="113">
        <v>6.29824</v>
      </c>
      <c r="M93" s="113">
        <v>3.9040452500000002</v>
      </c>
      <c r="N93" s="113">
        <v>1.88321775</v>
      </c>
      <c r="O93" s="113">
        <v>1.88321775</v>
      </c>
      <c r="P93" s="143"/>
      <c r="Q93" s="144"/>
      <c r="R93" s="144"/>
      <c r="S93" s="144"/>
      <c r="T93" s="144"/>
      <c r="U93" s="144"/>
      <c r="V93" s="144"/>
      <c r="W93" s="144"/>
      <c r="X93" s="144"/>
      <c r="Y93" s="144"/>
      <c r="Z93" s="144"/>
      <c r="AA93" s="144"/>
      <c r="AB93" s="144"/>
      <c r="AC93" s="144"/>
      <c r="AD93" s="144"/>
      <c r="AE93" s="144"/>
      <c r="AF93" s="144"/>
    </row>
    <row r="94" spans="1:32" ht="26.25">
      <c r="A94" s="212"/>
      <c r="B94" s="214"/>
      <c r="C94" s="157" t="s">
        <v>48</v>
      </c>
      <c r="D94" s="116">
        <v>0</v>
      </c>
      <c r="E94" s="113">
        <v>2.2535915</v>
      </c>
      <c r="F94" s="113">
        <v>2.20155775</v>
      </c>
      <c r="G94" s="113">
        <v>2.109651</v>
      </c>
      <c r="H94" s="113">
        <v>2.09547225</v>
      </c>
      <c r="I94" s="113">
        <v>3.6244</v>
      </c>
      <c r="J94" s="113">
        <v>3.9289229999999997</v>
      </c>
      <c r="K94" s="113">
        <v>3.6389735</v>
      </c>
      <c r="L94" s="113">
        <v>2.5514537500000003</v>
      </c>
      <c r="M94" s="113">
        <v>2.34419975</v>
      </c>
      <c r="N94" s="113">
        <v>2.2535915</v>
      </c>
      <c r="O94" s="113">
        <v>2.2535915</v>
      </c>
      <c r="P94" s="143"/>
      <c r="Q94" s="144"/>
      <c r="R94" s="144"/>
      <c r="S94" s="144"/>
      <c r="T94" s="144"/>
      <c r="U94" s="144"/>
      <c r="V94" s="144"/>
      <c r="W94" s="144"/>
      <c r="X94" s="144"/>
      <c r="Y94" s="144"/>
      <c r="Z94" s="144"/>
      <c r="AA94" s="144"/>
      <c r="AB94" s="144"/>
      <c r="AC94" s="144"/>
      <c r="AD94" s="144"/>
      <c r="AE94" s="144"/>
      <c r="AF94" s="144"/>
    </row>
    <row r="95" spans="1:32" ht="15">
      <c r="A95" s="212"/>
      <c r="B95" s="214"/>
      <c r="C95" s="157" t="s">
        <v>49</v>
      </c>
      <c r="D95" s="116">
        <v>0</v>
      </c>
      <c r="E95" s="113">
        <v>5.5927715</v>
      </c>
      <c r="F95" s="113">
        <v>5.5810255</v>
      </c>
      <c r="G95" s="113">
        <v>6.0387794999999995</v>
      </c>
      <c r="H95" s="113">
        <v>9.6764945</v>
      </c>
      <c r="I95" s="113">
        <v>11.110226749999999</v>
      </c>
      <c r="J95" s="113">
        <v>17.270185</v>
      </c>
      <c r="K95" s="113">
        <v>14.12591</v>
      </c>
      <c r="L95" s="113">
        <v>13.524365</v>
      </c>
      <c r="M95" s="113">
        <v>6.39340875</v>
      </c>
      <c r="N95" s="113">
        <v>5.5927715</v>
      </c>
      <c r="O95" s="113">
        <v>5.5927715</v>
      </c>
      <c r="P95" s="143"/>
      <c r="Q95" s="144"/>
      <c r="R95" s="144"/>
      <c r="S95" s="144"/>
      <c r="T95" s="144"/>
      <c r="U95" s="144"/>
      <c r="V95" s="144"/>
      <c r="W95" s="144"/>
      <c r="X95" s="144"/>
      <c r="Y95" s="144"/>
      <c r="Z95" s="144"/>
      <c r="AA95" s="144"/>
      <c r="AB95" s="144"/>
      <c r="AC95" s="144"/>
      <c r="AD95" s="144"/>
      <c r="AE95" s="144"/>
      <c r="AF95" s="144"/>
    </row>
    <row r="96" spans="1:32" ht="15">
      <c r="A96" s="212"/>
      <c r="B96" s="214"/>
      <c r="C96" s="157" t="s">
        <v>50</v>
      </c>
      <c r="D96" s="116">
        <v>0</v>
      </c>
      <c r="E96" s="113">
        <v>2.43649175</v>
      </c>
      <c r="F96" s="113">
        <v>2.3778592499999998</v>
      </c>
      <c r="G96" s="113">
        <v>3.443184</v>
      </c>
      <c r="H96" s="113">
        <v>4.9549795</v>
      </c>
      <c r="I96" s="113">
        <v>5.900140250000001</v>
      </c>
      <c r="J96" s="113">
        <v>8.239413749999999</v>
      </c>
      <c r="K96" s="113">
        <v>6.8842905</v>
      </c>
      <c r="L96" s="113">
        <v>6.463898</v>
      </c>
      <c r="M96" s="113">
        <v>3.9010504999999998</v>
      </c>
      <c r="N96" s="113">
        <v>2.43649175</v>
      </c>
      <c r="O96" s="113">
        <v>2.43649175</v>
      </c>
      <c r="P96" s="143"/>
      <c r="Q96" s="144"/>
      <c r="R96" s="144"/>
      <c r="S96" s="144"/>
      <c r="T96" s="144"/>
      <c r="U96" s="144"/>
      <c r="V96" s="144"/>
      <c r="W96" s="144"/>
      <c r="X96" s="144"/>
      <c r="Y96" s="144"/>
      <c r="Z96" s="144"/>
      <c r="AA96" s="144"/>
      <c r="AB96" s="144"/>
      <c r="AC96" s="144"/>
      <c r="AD96" s="144"/>
      <c r="AE96" s="144"/>
      <c r="AF96" s="144"/>
    </row>
    <row r="97" spans="1:32" ht="15">
      <c r="A97" s="212"/>
      <c r="B97" s="214"/>
      <c r="C97" s="158" t="s">
        <v>11</v>
      </c>
      <c r="D97" s="116">
        <v>0</v>
      </c>
      <c r="E97" s="116">
        <v>6.6713325</v>
      </c>
      <c r="F97" s="116">
        <v>6.05993375</v>
      </c>
      <c r="G97" s="116">
        <v>7.26398375</v>
      </c>
      <c r="H97" s="116">
        <v>10.925544749999998</v>
      </c>
      <c r="I97" s="116">
        <v>13.2869</v>
      </c>
      <c r="J97" s="116">
        <v>19.88093</v>
      </c>
      <c r="K97" s="116">
        <v>15.798775</v>
      </c>
      <c r="L97" s="116">
        <v>14.6984825</v>
      </c>
      <c r="M97" s="116">
        <v>8.04010625</v>
      </c>
      <c r="N97" s="116">
        <v>6.6713325</v>
      </c>
      <c r="O97" s="116">
        <v>6.6713325</v>
      </c>
      <c r="P97" s="143"/>
      <c r="Q97" s="144"/>
      <c r="R97" s="144"/>
      <c r="S97" s="144"/>
      <c r="T97" s="144"/>
      <c r="U97" s="144"/>
      <c r="V97" s="144"/>
      <c r="W97" s="144"/>
      <c r="X97" s="144"/>
      <c r="Y97" s="144"/>
      <c r="Z97" s="144"/>
      <c r="AA97" s="144"/>
      <c r="AB97" s="144"/>
      <c r="AC97" s="144"/>
      <c r="AD97" s="144"/>
      <c r="AE97" s="144"/>
      <c r="AF97" s="144"/>
    </row>
    <row r="98" spans="1:32" ht="27" thickBot="1">
      <c r="A98" s="213"/>
      <c r="B98" s="215"/>
      <c r="C98" s="157" t="s">
        <v>12</v>
      </c>
      <c r="D98" s="124">
        <f aca="true" t="shared" si="9" ref="D98:O98">SUM(D90:D97)</f>
        <v>0</v>
      </c>
      <c r="E98" s="124">
        <f t="shared" si="9"/>
        <v>27.837207999999997</v>
      </c>
      <c r="F98" s="124">
        <f t="shared" si="9"/>
        <v>27.043757</v>
      </c>
      <c r="G98" s="124">
        <f t="shared" si="9"/>
        <v>31.8491025</v>
      </c>
      <c r="H98" s="124">
        <f t="shared" si="9"/>
        <v>47.78708175</v>
      </c>
      <c r="I98" s="124">
        <f t="shared" si="9"/>
        <v>57.4799515</v>
      </c>
      <c r="J98" s="124">
        <f t="shared" si="9"/>
        <v>81.16502249999999</v>
      </c>
      <c r="K98" s="124">
        <f t="shared" si="9"/>
        <v>65.25158149999999</v>
      </c>
      <c r="L98" s="124">
        <f t="shared" si="9"/>
        <v>59.5629495</v>
      </c>
      <c r="M98" s="124">
        <f t="shared" si="9"/>
        <v>35.9727075</v>
      </c>
      <c r="N98" s="124">
        <f t="shared" si="9"/>
        <v>27.837207999999997</v>
      </c>
      <c r="O98" s="124">
        <f t="shared" si="9"/>
        <v>27.837207999999997</v>
      </c>
      <c r="P98" s="143"/>
      <c r="Q98" s="144"/>
      <c r="R98" s="144"/>
      <c r="S98" s="144"/>
      <c r="T98" s="144"/>
      <c r="U98" s="144"/>
      <c r="V98" s="144"/>
      <c r="W98" s="144"/>
      <c r="X98" s="144"/>
      <c r="Y98" s="144"/>
      <c r="Z98" s="144"/>
      <c r="AA98" s="144"/>
      <c r="AB98" s="144"/>
      <c r="AC98" s="144"/>
      <c r="AD98" s="144"/>
      <c r="AE98" s="144"/>
      <c r="AF98" s="144"/>
    </row>
    <row r="99" spans="1:32" ht="27" thickTop="1">
      <c r="A99" s="208" t="s">
        <v>60</v>
      </c>
      <c r="B99" s="208" t="s">
        <v>43</v>
      </c>
      <c r="C99" s="155" t="s">
        <v>44</v>
      </c>
      <c r="D99" s="110">
        <v>0</v>
      </c>
      <c r="E99" s="110">
        <v>0</v>
      </c>
      <c r="F99" s="110">
        <v>0</v>
      </c>
      <c r="G99" s="110">
        <v>0</v>
      </c>
      <c r="H99" s="126">
        <v>1.561257291266</v>
      </c>
      <c r="I99" s="126">
        <v>1.8028785796909998</v>
      </c>
      <c r="J99" s="126">
        <v>1.884448653892</v>
      </c>
      <c r="K99" s="126">
        <v>1.8948303504550001</v>
      </c>
      <c r="L99" s="126">
        <v>1.77318716851</v>
      </c>
      <c r="M99" s="126">
        <v>1.675827146227</v>
      </c>
      <c r="N99" s="110">
        <v>0</v>
      </c>
      <c r="O99" s="110">
        <v>0</v>
      </c>
      <c r="P99" s="143"/>
      <c r="Q99" s="145"/>
      <c r="R99" s="145"/>
      <c r="S99" s="145"/>
      <c r="T99" s="145"/>
      <c r="U99" s="145"/>
      <c r="V99" s="145"/>
      <c r="W99" s="144"/>
      <c r="X99" s="144"/>
      <c r="Y99" s="144"/>
      <c r="Z99" s="144"/>
      <c r="AA99" s="144"/>
      <c r="AB99" s="144"/>
      <c r="AC99" s="144"/>
      <c r="AD99" s="144"/>
      <c r="AE99" s="144"/>
      <c r="AF99" s="144"/>
    </row>
    <row r="100" spans="1:32" ht="26.25">
      <c r="A100" s="209"/>
      <c r="B100" s="216"/>
      <c r="C100" s="155" t="s">
        <v>45</v>
      </c>
      <c r="D100" s="110">
        <v>0</v>
      </c>
      <c r="E100" s="110">
        <v>0</v>
      </c>
      <c r="F100" s="110">
        <v>0</v>
      </c>
      <c r="G100" s="110">
        <v>0</v>
      </c>
      <c r="H100" s="126">
        <v>0.007425204042600001</v>
      </c>
      <c r="I100" s="126">
        <v>0.0080652759994</v>
      </c>
      <c r="J100" s="126">
        <v>0.0091640946415</v>
      </c>
      <c r="K100" s="126">
        <v>0.0091939559451</v>
      </c>
      <c r="L100" s="126">
        <v>0.0094883823189</v>
      </c>
      <c r="M100" s="126">
        <v>0.008740246908699999</v>
      </c>
      <c r="N100" s="110">
        <v>0</v>
      </c>
      <c r="O100" s="110">
        <v>0</v>
      </c>
      <c r="P100" s="143"/>
      <c r="Q100" s="147"/>
      <c r="R100" s="147"/>
      <c r="S100" s="147"/>
      <c r="T100" s="147"/>
      <c r="U100" s="147"/>
      <c r="V100" s="147"/>
      <c r="W100" s="144"/>
      <c r="X100" s="144"/>
      <c r="Y100" s="144"/>
      <c r="Z100" s="144"/>
      <c r="AA100" s="144"/>
      <c r="AB100" s="144"/>
      <c r="AC100" s="144"/>
      <c r="AD100" s="144"/>
      <c r="AE100" s="144"/>
      <c r="AF100" s="144"/>
    </row>
    <row r="101" spans="1:32" ht="15">
      <c r="A101" s="209"/>
      <c r="B101" s="216"/>
      <c r="C101" s="155" t="s">
        <v>46</v>
      </c>
      <c r="D101" s="110">
        <v>0</v>
      </c>
      <c r="E101" s="110">
        <v>0</v>
      </c>
      <c r="F101" s="110">
        <v>0</v>
      </c>
      <c r="G101" s="110">
        <v>0</v>
      </c>
      <c r="H101" s="110">
        <v>6.45398021E-05</v>
      </c>
      <c r="I101" s="110">
        <v>6.682181410000001E-05</v>
      </c>
      <c r="J101" s="110">
        <v>6.68095842E-05</v>
      </c>
      <c r="K101" s="110">
        <v>6.633819599999999E-05</v>
      </c>
      <c r="L101" s="110">
        <v>6.490955879999999E-05</v>
      </c>
      <c r="M101" s="110">
        <v>6.792746399999999E-05</v>
      </c>
      <c r="N101" s="110">
        <v>0</v>
      </c>
      <c r="O101" s="110">
        <v>0</v>
      </c>
      <c r="P101" s="143"/>
      <c r="Q101" s="144"/>
      <c r="R101" s="144"/>
      <c r="S101" s="144"/>
      <c r="T101" s="144"/>
      <c r="U101" s="144"/>
      <c r="V101" s="144"/>
      <c r="W101" s="144"/>
      <c r="X101" s="144"/>
      <c r="Y101" s="144"/>
      <c r="Z101" s="144"/>
      <c r="AA101" s="144"/>
      <c r="AB101" s="144"/>
      <c r="AC101" s="144"/>
      <c r="AD101" s="144"/>
      <c r="AE101" s="144"/>
      <c r="AF101" s="144"/>
    </row>
    <row r="102" spans="1:32" ht="15">
      <c r="A102" s="209"/>
      <c r="B102" s="216"/>
      <c r="C102" s="155" t="s">
        <v>47</v>
      </c>
      <c r="D102" s="110">
        <v>0</v>
      </c>
      <c r="E102" s="110">
        <v>0</v>
      </c>
      <c r="F102" s="110">
        <v>0</v>
      </c>
      <c r="G102" s="110">
        <v>0</v>
      </c>
      <c r="H102" s="126">
        <v>0.3234634360402</v>
      </c>
      <c r="I102" s="126">
        <v>0.2996409764978</v>
      </c>
      <c r="J102" s="126">
        <v>0.2442979863834</v>
      </c>
      <c r="K102" s="126">
        <v>0.2569433025688</v>
      </c>
      <c r="L102" s="126">
        <v>0.3496886141966</v>
      </c>
      <c r="M102" s="126">
        <v>0.30737113107340003</v>
      </c>
      <c r="N102" s="110">
        <v>0</v>
      </c>
      <c r="O102" s="110">
        <v>0</v>
      </c>
      <c r="P102" s="143"/>
      <c r="Q102" s="144"/>
      <c r="R102" s="144"/>
      <c r="S102" s="144"/>
      <c r="T102" s="144"/>
      <c r="U102" s="144"/>
      <c r="V102" s="144"/>
      <c r="W102" s="144"/>
      <c r="X102" s="144"/>
      <c r="Y102" s="144"/>
      <c r="Z102" s="144"/>
      <c r="AA102" s="144"/>
      <c r="AB102" s="144"/>
      <c r="AC102" s="144"/>
      <c r="AD102" s="144"/>
      <c r="AE102" s="144"/>
      <c r="AF102" s="144"/>
    </row>
    <row r="103" spans="1:32" ht="26.25">
      <c r="A103" s="209"/>
      <c r="B103" s="216"/>
      <c r="C103" s="155" t="s">
        <v>48</v>
      </c>
      <c r="D103" s="110">
        <v>0</v>
      </c>
      <c r="E103" s="110">
        <v>0</v>
      </c>
      <c r="F103" s="110">
        <v>0</v>
      </c>
      <c r="G103" s="110">
        <v>0</v>
      </c>
      <c r="H103" s="126">
        <v>0.062144637726299995</v>
      </c>
      <c r="I103" s="126">
        <v>0.07111912271979999</v>
      </c>
      <c r="J103" s="126">
        <v>0.06891728674059999</v>
      </c>
      <c r="K103" s="126">
        <v>0.0713535926968</v>
      </c>
      <c r="L103" s="126">
        <v>0.0677748403625</v>
      </c>
      <c r="M103" s="126">
        <v>0.0676387562166</v>
      </c>
      <c r="N103" s="110">
        <v>0</v>
      </c>
      <c r="O103" s="110">
        <v>0</v>
      </c>
      <c r="P103" s="143"/>
      <c r="Q103" s="144"/>
      <c r="R103" s="144"/>
      <c r="S103" s="144"/>
      <c r="T103" s="144"/>
      <c r="U103" s="144"/>
      <c r="V103" s="144"/>
      <c r="W103" s="144"/>
      <c r="X103" s="144"/>
      <c r="Y103" s="144"/>
      <c r="Z103" s="144"/>
      <c r="AA103" s="144"/>
      <c r="AB103" s="144"/>
      <c r="AC103" s="144"/>
      <c r="AD103" s="144"/>
      <c r="AE103" s="144"/>
      <c r="AF103" s="144"/>
    </row>
    <row r="104" spans="1:32" ht="15">
      <c r="A104" s="209"/>
      <c r="B104" s="216"/>
      <c r="C104" s="155" t="s">
        <v>49</v>
      </c>
      <c r="D104" s="110">
        <v>0</v>
      </c>
      <c r="E104" s="110">
        <v>0</v>
      </c>
      <c r="F104" s="110">
        <v>0</v>
      </c>
      <c r="G104" s="110">
        <v>0</v>
      </c>
      <c r="H104" s="126">
        <v>0.0018854402417</v>
      </c>
      <c r="I104" s="126">
        <v>0.0021546989718000003</v>
      </c>
      <c r="J104" s="126">
        <v>0.0025010496654000003</v>
      </c>
      <c r="K104" s="126">
        <v>0.0025930610722</v>
      </c>
      <c r="L104" s="126">
        <v>0.0026461162721</v>
      </c>
      <c r="M104" s="126">
        <v>0.0025681343125</v>
      </c>
      <c r="N104" s="110">
        <v>0</v>
      </c>
      <c r="O104" s="110">
        <v>0</v>
      </c>
      <c r="P104" s="143"/>
      <c r="Q104" s="144"/>
      <c r="R104" s="144"/>
      <c r="S104" s="144"/>
      <c r="T104" s="144"/>
      <c r="U104" s="144"/>
      <c r="V104" s="144"/>
      <c r="W104" s="144"/>
      <c r="X104" s="144"/>
      <c r="Y104" s="144"/>
      <c r="Z104" s="144"/>
      <c r="AA104" s="144"/>
      <c r="AB104" s="144"/>
      <c r="AC104" s="144"/>
      <c r="AD104" s="144"/>
      <c r="AE104" s="144"/>
      <c r="AF104" s="144"/>
    </row>
    <row r="105" spans="1:32" ht="15">
      <c r="A105" s="209"/>
      <c r="B105" s="216"/>
      <c r="C105" s="155" t="s">
        <v>50</v>
      </c>
      <c r="D105" s="110">
        <v>0</v>
      </c>
      <c r="E105" s="110">
        <v>0</v>
      </c>
      <c r="F105" s="110">
        <v>0</v>
      </c>
      <c r="G105" s="110">
        <v>0</v>
      </c>
      <c r="H105" s="126">
        <v>0.0028951490454000002</v>
      </c>
      <c r="I105" s="126">
        <v>0.0031209846398</v>
      </c>
      <c r="J105" s="126">
        <v>0.0034358159762999997</v>
      </c>
      <c r="K105" s="126">
        <v>0.0034550335329999998</v>
      </c>
      <c r="L105" s="126">
        <v>0.0035044328738</v>
      </c>
      <c r="M105" s="126">
        <v>0.0032297518825</v>
      </c>
      <c r="N105" s="110">
        <v>0</v>
      </c>
      <c r="O105" s="110">
        <v>0</v>
      </c>
      <c r="P105" s="143"/>
      <c r="Q105" s="144"/>
      <c r="R105" s="144"/>
      <c r="S105" s="144"/>
      <c r="T105" s="144"/>
      <c r="U105" s="144"/>
      <c r="V105" s="144"/>
      <c r="W105" s="144"/>
      <c r="X105" s="144"/>
      <c r="Y105" s="144"/>
      <c r="Z105" s="144"/>
      <c r="AA105" s="144"/>
      <c r="AB105" s="144"/>
      <c r="AC105" s="144"/>
      <c r="AD105" s="144"/>
      <c r="AE105" s="144"/>
      <c r="AF105" s="144"/>
    </row>
    <row r="106" spans="1:32" ht="15">
      <c r="A106" s="209"/>
      <c r="B106" s="216"/>
      <c r="C106" s="156" t="s">
        <v>11</v>
      </c>
      <c r="D106" s="110">
        <v>0</v>
      </c>
      <c r="E106" s="110">
        <v>0</v>
      </c>
      <c r="F106" s="110">
        <v>0</v>
      </c>
      <c r="G106" s="110">
        <v>0</v>
      </c>
      <c r="H106" s="110">
        <v>0.376514163979</v>
      </c>
      <c r="I106" s="110">
        <v>0.4011768762311</v>
      </c>
      <c r="J106" s="110">
        <v>0.416590621926</v>
      </c>
      <c r="K106" s="110">
        <v>0.41521451924800007</v>
      </c>
      <c r="L106" s="110">
        <v>0.418532061557</v>
      </c>
      <c r="M106" s="110">
        <v>0.37152326154619997</v>
      </c>
      <c r="N106" s="110">
        <v>0</v>
      </c>
      <c r="O106" s="110">
        <v>0</v>
      </c>
      <c r="P106" s="143"/>
      <c r="Q106" s="144"/>
      <c r="R106" s="144"/>
      <c r="S106" s="144"/>
      <c r="T106" s="144"/>
      <c r="U106" s="144"/>
      <c r="V106" s="144"/>
      <c r="W106" s="144"/>
      <c r="X106" s="144"/>
      <c r="Y106" s="144"/>
      <c r="Z106" s="144"/>
      <c r="AA106" s="144"/>
      <c r="AB106" s="144"/>
      <c r="AC106" s="144"/>
      <c r="AD106" s="144"/>
      <c r="AE106" s="144"/>
      <c r="AF106" s="144"/>
    </row>
    <row r="107" spans="1:32" ht="27" thickBot="1">
      <c r="A107" s="210"/>
      <c r="B107" s="217"/>
      <c r="C107" s="155" t="s">
        <v>12</v>
      </c>
      <c r="D107" s="123">
        <f aca="true" t="shared" si="10" ref="D107:O107">SUM(D99:D106)</f>
        <v>0</v>
      </c>
      <c r="E107" s="123">
        <f t="shared" si="10"/>
        <v>0</v>
      </c>
      <c r="F107" s="123">
        <f t="shared" si="10"/>
        <v>0</v>
      </c>
      <c r="G107" s="123">
        <f t="shared" si="10"/>
        <v>0</v>
      </c>
      <c r="H107" s="123">
        <f t="shared" si="10"/>
        <v>2.3356498621433</v>
      </c>
      <c r="I107" s="123">
        <f t="shared" si="10"/>
        <v>2.5882233365647997</v>
      </c>
      <c r="J107" s="123">
        <f t="shared" si="10"/>
        <v>2.6294223188093997</v>
      </c>
      <c r="K107" s="123">
        <f t="shared" si="10"/>
        <v>2.6536501537148998</v>
      </c>
      <c r="L107" s="123">
        <f t="shared" si="10"/>
        <v>2.6248865256496994</v>
      </c>
      <c r="M107" s="123">
        <f t="shared" si="10"/>
        <v>2.4369663556309</v>
      </c>
      <c r="N107" s="123">
        <f t="shared" si="10"/>
        <v>0</v>
      </c>
      <c r="O107" s="123">
        <f t="shared" si="10"/>
        <v>0</v>
      </c>
      <c r="P107" s="143"/>
      <c r="Q107" s="144"/>
      <c r="R107" s="144"/>
      <c r="S107" s="144"/>
      <c r="T107" s="144"/>
      <c r="U107" s="144"/>
      <c r="V107" s="144"/>
      <c r="W107" s="144"/>
      <c r="X107" s="144"/>
      <c r="Y107" s="144"/>
      <c r="Z107" s="144"/>
      <c r="AA107" s="144"/>
      <c r="AB107" s="144"/>
      <c r="AC107" s="144"/>
      <c r="AD107" s="144"/>
      <c r="AE107" s="144"/>
      <c r="AF107" s="144"/>
    </row>
    <row r="108" spans="1:32" ht="27" thickTop="1">
      <c r="A108" s="211" t="s">
        <v>61</v>
      </c>
      <c r="B108" s="211" t="s">
        <v>43</v>
      </c>
      <c r="C108" s="157" t="s">
        <v>44</v>
      </c>
      <c r="D108" s="116">
        <v>0</v>
      </c>
      <c r="E108" s="116">
        <v>0</v>
      </c>
      <c r="F108" s="116">
        <v>0</v>
      </c>
      <c r="G108" s="116">
        <v>0</v>
      </c>
      <c r="H108" s="113">
        <v>0.41150440207600003</v>
      </c>
      <c r="I108" s="113">
        <v>0.479363636405</v>
      </c>
      <c r="J108" s="113">
        <v>0.47918082823</v>
      </c>
      <c r="K108" s="113">
        <v>0.48157984228500006</v>
      </c>
      <c r="L108" s="113">
        <v>0.459489337825</v>
      </c>
      <c r="M108" s="113">
        <v>0.46262799943099997</v>
      </c>
      <c r="N108" s="116">
        <v>0</v>
      </c>
      <c r="O108" s="116">
        <v>0</v>
      </c>
      <c r="P108" s="143"/>
      <c r="Q108" s="145"/>
      <c r="R108" s="145"/>
      <c r="S108" s="145"/>
      <c r="T108" s="145"/>
      <c r="U108" s="145"/>
      <c r="V108" s="145"/>
      <c r="W108" s="144"/>
      <c r="X108" s="144"/>
      <c r="Y108" s="144"/>
      <c r="Z108" s="144"/>
      <c r="AA108" s="144"/>
      <c r="AB108" s="144"/>
      <c r="AC108" s="144"/>
      <c r="AD108" s="144"/>
      <c r="AE108" s="144"/>
      <c r="AF108" s="144"/>
    </row>
    <row r="109" spans="1:32" ht="26.25">
      <c r="A109" s="212"/>
      <c r="B109" s="214"/>
      <c r="C109" s="157" t="s">
        <v>45</v>
      </c>
      <c r="D109" s="116">
        <v>0</v>
      </c>
      <c r="E109" s="116">
        <v>0</v>
      </c>
      <c r="F109" s="116">
        <v>0</v>
      </c>
      <c r="G109" s="116">
        <v>0</v>
      </c>
      <c r="H109" s="113">
        <v>0.001035299714</v>
      </c>
      <c r="I109" s="113">
        <v>0.0011670699116</v>
      </c>
      <c r="J109" s="113">
        <v>0.0015777668624</v>
      </c>
      <c r="K109" s="113">
        <v>0.0014518736921</v>
      </c>
      <c r="L109" s="113">
        <v>0.0014937994228</v>
      </c>
      <c r="M109" s="113">
        <v>0.0012985792271</v>
      </c>
      <c r="N109" s="116">
        <v>0</v>
      </c>
      <c r="O109" s="116">
        <v>0</v>
      </c>
      <c r="P109" s="143"/>
      <c r="Q109" s="147"/>
      <c r="R109" s="147"/>
      <c r="S109" s="147"/>
      <c r="T109" s="147"/>
      <c r="U109" s="147"/>
      <c r="V109" s="147"/>
      <c r="W109" s="144"/>
      <c r="X109" s="144"/>
      <c r="Y109" s="144"/>
      <c r="Z109" s="144"/>
      <c r="AA109" s="144"/>
      <c r="AB109" s="144"/>
      <c r="AC109" s="144"/>
      <c r="AD109" s="144"/>
      <c r="AE109" s="144"/>
      <c r="AF109" s="144"/>
    </row>
    <row r="110" spans="1:32" ht="15">
      <c r="A110" s="212"/>
      <c r="B110" s="214"/>
      <c r="C110" s="157" t="s">
        <v>46</v>
      </c>
      <c r="D110" s="116">
        <v>0</v>
      </c>
      <c r="E110" s="116">
        <v>0</v>
      </c>
      <c r="F110" s="116">
        <v>0</v>
      </c>
      <c r="G110" s="116">
        <v>0</v>
      </c>
      <c r="H110" s="116">
        <v>7.6045744E-06</v>
      </c>
      <c r="I110" s="116">
        <v>7.9426761E-06</v>
      </c>
      <c r="J110" s="116">
        <v>8.1552797E-06</v>
      </c>
      <c r="K110" s="116">
        <v>8.037530000000001E-06</v>
      </c>
      <c r="L110" s="116">
        <v>7.819181899999999E-06</v>
      </c>
      <c r="M110" s="116">
        <v>8.012054600000001E-06</v>
      </c>
      <c r="N110" s="116">
        <v>0</v>
      </c>
      <c r="O110" s="116">
        <v>0</v>
      </c>
      <c r="P110" s="143"/>
      <c r="Q110" s="144"/>
      <c r="R110" s="144"/>
      <c r="S110" s="144"/>
      <c r="T110" s="144"/>
      <c r="U110" s="144"/>
      <c r="V110" s="144"/>
      <c r="W110" s="144"/>
      <c r="X110" s="144"/>
      <c r="Y110" s="144"/>
      <c r="Z110" s="144"/>
      <c r="AA110" s="144"/>
      <c r="AB110" s="144"/>
      <c r="AC110" s="144"/>
      <c r="AD110" s="144"/>
      <c r="AE110" s="144"/>
      <c r="AF110" s="144"/>
    </row>
    <row r="111" spans="1:32" ht="15">
      <c r="A111" s="212"/>
      <c r="B111" s="214"/>
      <c r="C111" s="157" t="s">
        <v>47</v>
      </c>
      <c r="D111" s="116">
        <v>0</v>
      </c>
      <c r="E111" s="116">
        <v>0</v>
      </c>
      <c r="F111" s="116">
        <v>0</v>
      </c>
      <c r="G111" s="116">
        <v>0</v>
      </c>
      <c r="H111" s="116">
        <v>0.0003959681604</v>
      </c>
      <c r="I111" s="116">
        <v>0.0005014593592</v>
      </c>
      <c r="J111" s="113">
        <v>0.0008929590793</v>
      </c>
      <c r="K111" s="113">
        <v>0.0006922867013</v>
      </c>
      <c r="L111" s="113">
        <v>0.0006421442683</v>
      </c>
      <c r="M111" s="116">
        <v>0.0004324600395</v>
      </c>
      <c r="N111" s="116">
        <v>0</v>
      </c>
      <c r="O111" s="116">
        <v>0</v>
      </c>
      <c r="P111" s="143"/>
      <c r="Q111" s="144"/>
      <c r="R111" s="144"/>
      <c r="S111" s="144"/>
      <c r="T111" s="144"/>
      <c r="U111" s="144"/>
      <c r="V111" s="144"/>
      <c r="W111" s="144"/>
      <c r="X111" s="144"/>
      <c r="Y111" s="144"/>
      <c r="Z111" s="144"/>
      <c r="AA111" s="144"/>
      <c r="AB111" s="144"/>
      <c r="AC111" s="144"/>
      <c r="AD111" s="144"/>
      <c r="AE111" s="144"/>
      <c r="AF111" s="144"/>
    </row>
    <row r="112" spans="1:32" ht="26.25">
      <c r="A112" s="212"/>
      <c r="B112" s="214"/>
      <c r="C112" s="157" t="s">
        <v>48</v>
      </c>
      <c r="D112" s="116">
        <v>0</v>
      </c>
      <c r="E112" s="116">
        <v>0</v>
      </c>
      <c r="F112" s="116">
        <v>0</v>
      </c>
      <c r="G112" s="116">
        <v>0</v>
      </c>
      <c r="H112" s="116">
        <v>0.0002353738317</v>
      </c>
      <c r="I112" s="116">
        <v>0.0003319767478</v>
      </c>
      <c r="J112" s="116">
        <v>0.0006102651168</v>
      </c>
      <c r="K112" s="116">
        <v>0.0004851143666</v>
      </c>
      <c r="L112" s="116">
        <v>0.000453309453</v>
      </c>
      <c r="M112" s="116">
        <v>0.00033121219479999997</v>
      </c>
      <c r="N112" s="116">
        <v>0</v>
      </c>
      <c r="O112" s="116">
        <v>0</v>
      </c>
      <c r="P112" s="143"/>
      <c r="Q112" s="144"/>
      <c r="R112" s="144"/>
      <c r="S112" s="144"/>
      <c r="T112" s="144"/>
      <c r="U112" s="144"/>
      <c r="V112" s="144"/>
      <c r="W112" s="144"/>
      <c r="X112" s="144"/>
      <c r="Y112" s="144"/>
      <c r="Z112" s="144"/>
      <c r="AA112" s="144"/>
      <c r="AB112" s="144"/>
      <c r="AC112" s="144"/>
      <c r="AD112" s="144"/>
      <c r="AE112" s="144"/>
      <c r="AF112" s="144"/>
    </row>
    <row r="113" spans="1:32" ht="15">
      <c r="A113" s="212"/>
      <c r="B113" s="214"/>
      <c r="C113" s="157" t="s">
        <v>49</v>
      </c>
      <c r="D113" s="116">
        <v>0</v>
      </c>
      <c r="E113" s="116">
        <v>0</v>
      </c>
      <c r="F113" s="116">
        <v>0</v>
      </c>
      <c r="G113" s="116">
        <v>0</v>
      </c>
      <c r="H113" s="116">
        <v>0.0001785304086</v>
      </c>
      <c r="I113" s="116">
        <v>0.0002388797867</v>
      </c>
      <c r="J113" s="116">
        <v>0.0003905554888</v>
      </c>
      <c r="K113" s="116">
        <v>0.00033540476549999995</v>
      </c>
      <c r="L113" s="116">
        <v>0.0003593821146</v>
      </c>
      <c r="M113" s="116">
        <v>0.00029393701039999995</v>
      </c>
      <c r="N113" s="116">
        <v>0</v>
      </c>
      <c r="O113" s="116">
        <v>0</v>
      </c>
      <c r="P113" s="143"/>
      <c r="Q113" s="144"/>
      <c r="R113" s="144"/>
      <c r="S113" s="144"/>
      <c r="T113" s="144"/>
      <c r="U113" s="144"/>
      <c r="V113" s="144"/>
      <c r="W113" s="144"/>
      <c r="X113" s="144"/>
      <c r="Y113" s="144"/>
      <c r="Z113" s="144"/>
      <c r="AA113" s="144"/>
      <c r="AB113" s="144"/>
      <c r="AC113" s="144"/>
      <c r="AD113" s="144"/>
      <c r="AE113" s="144"/>
      <c r="AF113" s="144"/>
    </row>
    <row r="114" spans="1:32" ht="15">
      <c r="A114" s="212"/>
      <c r="B114" s="214"/>
      <c r="C114" s="157" t="s">
        <v>50</v>
      </c>
      <c r="D114" s="116">
        <v>0</v>
      </c>
      <c r="E114" s="116">
        <v>0</v>
      </c>
      <c r="F114" s="116">
        <v>0</v>
      </c>
      <c r="G114" s="116">
        <v>0</v>
      </c>
      <c r="H114" s="113">
        <v>0.10933605522350001</v>
      </c>
      <c r="I114" s="113">
        <v>0.1109074590578</v>
      </c>
      <c r="J114" s="113">
        <v>0.1120486132447</v>
      </c>
      <c r="K114" s="113">
        <v>0.11084095468939999</v>
      </c>
      <c r="L114" s="113">
        <v>0.1115180048984</v>
      </c>
      <c r="M114" s="113">
        <v>0.1073513497929</v>
      </c>
      <c r="N114" s="116">
        <v>0</v>
      </c>
      <c r="O114" s="116">
        <v>0</v>
      </c>
      <c r="P114" s="143"/>
      <c r="Q114" s="144"/>
      <c r="R114" s="144"/>
      <c r="S114" s="144"/>
      <c r="T114" s="144"/>
      <c r="U114" s="144"/>
      <c r="V114" s="144"/>
      <c r="W114" s="144"/>
      <c r="X114" s="144"/>
      <c r="Y114" s="144"/>
      <c r="Z114" s="144"/>
      <c r="AA114" s="144"/>
      <c r="AB114" s="144"/>
      <c r="AC114" s="144"/>
      <c r="AD114" s="144"/>
      <c r="AE114" s="144"/>
      <c r="AF114" s="144"/>
    </row>
    <row r="115" spans="1:32" ht="15">
      <c r="A115" s="212"/>
      <c r="B115" s="214"/>
      <c r="C115" s="158" t="s">
        <v>11</v>
      </c>
      <c r="D115" s="116">
        <v>0</v>
      </c>
      <c r="E115" s="116">
        <v>0</v>
      </c>
      <c r="F115" s="116">
        <v>0</v>
      </c>
      <c r="G115" s="116">
        <v>0</v>
      </c>
      <c r="H115" s="116">
        <v>0.0303911333889</v>
      </c>
      <c r="I115" s="116">
        <v>0.08460993906660001</v>
      </c>
      <c r="J115" s="116">
        <v>0.2875165075521</v>
      </c>
      <c r="K115" s="116">
        <v>0.1690900548009</v>
      </c>
      <c r="L115" s="116">
        <v>0.1300061529628</v>
      </c>
      <c r="M115" s="116">
        <v>0.033241541434700005</v>
      </c>
      <c r="N115" s="116">
        <v>0</v>
      </c>
      <c r="O115" s="116">
        <v>0</v>
      </c>
      <c r="P115" s="143"/>
      <c r="Q115" s="144"/>
      <c r="R115" s="144"/>
      <c r="S115" s="144"/>
      <c r="T115" s="144"/>
      <c r="U115" s="144"/>
      <c r="V115" s="144"/>
      <c r="W115" s="144"/>
      <c r="X115" s="144"/>
      <c r="Y115" s="144"/>
      <c r="Z115" s="144"/>
      <c r="AA115" s="144"/>
      <c r="AB115" s="144"/>
      <c r="AC115" s="144"/>
      <c r="AD115" s="144"/>
      <c r="AE115" s="144"/>
      <c r="AF115" s="144"/>
    </row>
    <row r="116" spans="1:32" ht="27" thickBot="1">
      <c r="A116" s="213"/>
      <c r="B116" s="215"/>
      <c r="C116" s="157" t="s">
        <v>12</v>
      </c>
      <c r="D116" s="124">
        <f aca="true" t="shared" si="11" ref="D116:O116">SUM(D108:D115)</f>
        <v>0</v>
      </c>
      <c r="E116" s="124">
        <f t="shared" si="11"/>
        <v>0</v>
      </c>
      <c r="F116" s="124">
        <f t="shared" si="11"/>
        <v>0</v>
      </c>
      <c r="G116" s="124">
        <f t="shared" si="11"/>
        <v>0</v>
      </c>
      <c r="H116" s="124">
        <f t="shared" si="11"/>
        <v>0.5530843673775001</v>
      </c>
      <c r="I116" s="124">
        <f t="shared" si="11"/>
        <v>0.6771283630107999</v>
      </c>
      <c r="J116" s="124">
        <f t="shared" si="11"/>
        <v>0.8822256508538</v>
      </c>
      <c r="K116" s="124">
        <f t="shared" si="11"/>
        <v>0.7644835688308</v>
      </c>
      <c r="L116" s="124">
        <f t="shared" si="11"/>
        <v>0.7039699501268</v>
      </c>
      <c r="M116" s="124">
        <f t="shared" si="11"/>
        <v>0.6055850911849999</v>
      </c>
      <c r="N116" s="124">
        <f t="shared" si="11"/>
        <v>0</v>
      </c>
      <c r="O116" s="124">
        <f t="shared" si="11"/>
        <v>0</v>
      </c>
      <c r="P116" s="143"/>
      <c r="Q116" s="144"/>
      <c r="R116" s="144"/>
      <c r="S116" s="144"/>
      <c r="T116" s="144"/>
      <c r="U116" s="144"/>
      <c r="V116" s="144"/>
      <c r="W116" s="144"/>
      <c r="X116" s="144"/>
      <c r="Y116" s="144"/>
      <c r="Z116" s="144"/>
      <c r="AA116" s="144"/>
      <c r="AB116" s="144"/>
      <c r="AC116" s="144"/>
      <c r="AD116" s="144"/>
      <c r="AE116" s="144"/>
      <c r="AF116" s="144"/>
    </row>
    <row r="117" spans="1:32" ht="27" thickTop="1">
      <c r="A117" s="208" t="s">
        <v>62</v>
      </c>
      <c r="B117" s="208" t="s">
        <v>43</v>
      </c>
      <c r="C117" s="155" t="s">
        <v>44</v>
      </c>
      <c r="D117" s="110">
        <v>0</v>
      </c>
      <c r="E117" s="110">
        <v>0</v>
      </c>
      <c r="F117" s="110">
        <v>0</v>
      </c>
      <c r="G117" s="110">
        <v>0</v>
      </c>
      <c r="H117" s="126">
        <v>2.143668123687</v>
      </c>
      <c r="I117" s="126">
        <v>2.3083017521749998</v>
      </c>
      <c r="J117" s="126">
        <v>2.3048693445089996</v>
      </c>
      <c r="K117" s="126">
        <v>2.36494515392</v>
      </c>
      <c r="L117" s="126">
        <v>2.282078565559</v>
      </c>
      <c r="M117" s="126">
        <v>2.21538577875</v>
      </c>
      <c r="N117" s="110">
        <v>0</v>
      </c>
      <c r="O117" s="110">
        <v>0</v>
      </c>
      <c r="P117" s="143"/>
      <c r="Q117" s="145"/>
      <c r="R117" s="145"/>
      <c r="S117" s="145"/>
      <c r="T117" s="145"/>
      <c r="U117" s="145"/>
      <c r="V117" s="145"/>
      <c r="W117" s="144"/>
      <c r="X117" s="144"/>
      <c r="Y117" s="144"/>
      <c r="Z117" s="144"/>
      <c r="AA117" s="144"/>
      <c r="AB117" s="144"/>
      <c r="AC117" s="144"/>
      <c r="AD117" s="144"/>
      <c r="AE117" s="144"/>
      <c r="AF117" s="144"/>
    </row>
    <row r="118" spans="1:32" ht="26.25">
      <c r="A118" s="209"/>
      <c r="B118" s="216"/>
      <c r="C118" s="155" t="s">
        <v>45</v>
      </c>
      <c r="D118" s="110">
        <v>0</v>
      </c>
      <c r="E118" s="110">
        <v>0</v>
      </c>
      <c r="F118" s="110">
        <v>0</v>
      </c>
      <c r="G118" s="110">
        <v>0</v>
      </c>
      <c r="H118" s="126">
        <v>0.248107668255</v>
      </c>
      <c r="I118" s="126">
        <v>0.306299524426</v>
      </c>
      <c r="J118" s="126">
        <v>0.364958457847</v>
      </c>
      <c r="K118" s="126">
        <v>0.34506498425800003</v>
      </c>
      <c r="L118" s="126">
        <v>0.454024870678</v>
      </c>
      <c r="M118" s="126">
        <v>0.401816824698</v>
      </c>
      <c r="N118" s="110">
        <v>0</v>
      </c>
      <c r="O118" s="110">
        <v>0</v>
      </c>
      <c r="P118" s="143"/>
      <c r="Q118" s="147"/>
      <c r="R118" s="147"/>
      <c r="S118" s="147"/>
      <c r="T118" s="147"/>
      <c r="U118" s="147"/>
      <c r="V118" s="147"/>
      <c r="W118" s="144"/>
      <c r="X118" s="144"/>
      <c r="Y118" s="144"/>
      <c r="Z118" s="144"/>
      <c r="AA118" s="144"/>
      <c r="AB118" s="144"/>
      <c r="AC118" s="144"/>
      <c r="AD118" s="144"/>
      <c r="AE118" s="144"/>
      <c r="AF118" s="144"/>
    </row>
    <row r="119" spans="1:32" ht="15">
      <c r="A119" s="209"/>
      <c r="B119" s="216"/>
      <c r="C119" s="155" t="s">
        <v>46</v>
      </c>
      <c r="D119" s="110">
        <v>0</v>
      </c>
      <c r="E119" s="110">
        <v>0</v>
      </c>
      <c r="F119" s="110">
        <v>0</v>
      </c>
      <c r="G119" s="110">
        <v>0</v>
      </c>
      <c r="H119" s="110">
        <v>0.0012322165774</v>
      </c>
      <c r="I119" s="110">
        <v>0.0013015064091</v>
      </c>
      <c r="J119" s="110">
        <v>0.0012965333191999999</v>
      </c>
      <c r="K119" s="110">
        <v>0.0013200916502</v>
      </c>
      <c r="L119" s="110">
        <v>0.0013053549742</v>
      </c>
      <c r="M119" s="110">
        <v>0.0012460585010999998</v>
      </c>
      <c r="N119" s="110">
        <v>0</v>
      </c>
      <c r="O119" s="110">
        <v>0</v>
      </c>
      <c r="P119" s="143"/>
      <c r="Q119" s="144"/>
      <c r="R119" s="144"/>
      <c r="S119" s="144"/>
      <c r="T119" s="144"/>
      <c r="U119" s="144"/>
      <c r="V119" s="144"/>
      <c r="W119" s="144"/>
      <c r="X119" s="144"/>
      <c r="Y119" s="144"/>
      <c r="Z119" s="144"/>
      <c r="AA119" s="144"/>
      <c r="AB119" s="144"/>
      <c r="AC119" s="144"/>
      <c r="AD119" s="144"/>
      <c r="AE119" s="144"/>
      <c r="AF119" s="144"/>
    </row>
    <row r="120" spans="1:32" ht="15">
      <c r="A120" s="209"/>
      <c r="B120" s="216"/>
      <c r="C120" s="155" t="s">
        <v>47</v>
      </c>
      <c r="D120" s="110">
        <v>0</v>
      </c>
      <c r="E120" s="110">
        <v>0</v>
      </c>
      <c r="F120" s="110">
        <v>0</v>
      </c>
      <c r="G120" s="110">
        <v>0</v>
      </c>
      <c r="H120" s="126">
        <v>0.067658117069</v>
      </c>
      <c r="I120" s="126">
        <v>0.080813330927</v>
      </c>
      <c r="J120" s="126">
        <v>0.09408337405100001</v>
      </c>
      <c r="K120" s="126">
        <v>0.092024858327</v>
      </c>
      <c r="L120" s="126">
        <v>0.11902573086200001</v>
      </c>
      <c r="M120" s="126">
        <v>0.102745097199</v>
      </c>
      <c r="N120" s="110">
        <v>0</v>
      </c>
      <c r="O120" s="110">
        <v>0</v>
      </c>
      <c r="P120" s="143"/>
      <c r="Q120" s="144"/>
      <c r="R120" s="144"/>
      <c r="S120" s="144"/>
      <c r="T120" s="144"/>
      <c r="U120" s="144"/>
      <c r="V120" s="144"/>
      <c r="W120" s="144"/>
      <c r="X120" s="144"/>
      <c r="Y120" s="144"/>
      <c r="Z120" s="144"/>
      <c r="AA120" s="144"/>
      <c r="AB120" s="144"/>
      <c r="AC120" s="144"/>
      <c r="AD120" s="144"/>
      <c r="AE120" s="144"/>
      <c r="AF120" s="144"/>
    </row>
    <row r="121" spans="1:32" ht="26.25">
      <c r="A121" s="209"/>
      <c r="B121" s="216"/>
      <c r="C121" s="155" t="s">
        <v>48</v>
      </c>
      <c r="D121" s="110">
        <v>0</v>
      </c>
      <c r="E121" s="110">
        <v>0</v>
      </c>
      <c r="F121" s="110">
        <v>0</v>
      </c>
      <c r="G121" s="110">
        <v>0</v>
      </c>
      <c r="H121" s="126">
        <v>0.0204146233126</v>
      </c>
      <c r="I121" s="126">
        <v>0.0228441058905</v>
      </c>
      <c r="J121" s="126">
        <v>0.0246835744657</v>
      </c>
      <c r="K121" s="126">
        <v>0.027124048688200002</v>
      </c>
      <c r="L121" s="126">
        <v>0.0294258998902</v>
      </c>
      <c r="M121" s="126">
        <v>0.0289915164526</v>
      </c>
      <c r="N121" s="110">
        <v>0</v>
      </c>
      <c r="O121" s="110">
        <v>0</v>
      </c>
      <c r="P121" s="143"/>
      <c r="Q121" s="144"/>
      <c r="R121" s="144"/>
      <c r="S121" s="144"/>
      <c r="T121" s="144"/>
      <c r="U121" s="144"/>
      <c r="V121" s="144"/>
      <c r="W121" s="144"/>
      <c r="X121" s="144"/>
      <c r="Y121" s="144"/>
      <c r="Z121" s="144"/>
      <c r="AA121" s="144"/>
      <c r="AB121" s="144"/>
      <c r="AC121" s="144"/>
      <c r="AD121" s="144"/>
      <c r="AE121" s="144"/>
      <c r="AF121" s="144"/>
    </row>
    <row r="122" spans="1:32" ht="15">
      <c r="A122" s="209"/>
      <c r="B122" s="216"/>
      <c r="C122" s="155" t="s">
        <v>49</v>
      </c>
      <c r="D122" s="110">
        <v>0</v>
      </c>
      <c r="E122" s="110">
        <v>0</v>
      </c>
      <c r="F122" s="110">
        <v>0</v>
      </c>
      <c r="G122" s="110">
        <v>0</v>
      </c>
      <c r="H122" s="126">
        <v>0.0333591605614</v>
      </c>
      <c r="I122" s="126">
        <v>0.043554731935</v>
      </c>
      <c r="J122" s="126">
        <v>0.05385444203919999</v>
      </c>
      <c r="K122" s="126">
        <v>0.0565155316276</v>
      </c>
      <c r="L122" s="126">
        <v>0.0759322176661</v>
      </c>
      <c r="M122" s="126">
        <v>0.0693191191074</v>
      </c>
      <c r="N122" s="110">
        <v>0</v>
      </c>
      <c r="O122" s="110">
        <v>0</v>
      </c>
      <c r="P122" s="143"/>
      <c r="Q122" s="144"/>
      <c r="R122" s="144"/>
      <c r="S122" s="144"/>
      <c r="T122" s="144"/>
      <c r="U122" s="144"/>
      <c r="V122" s="144"/>
      <c r="W122" s="144"/>
      <c r="X122" s="144"/>
      <c r="Y122" s="144"/>
      <c r="Z122" s="144"/>
      <c r="AA122" s="144"/>
      <c r="AB122" s="144"/>
      <c r="AC122" s="144"/>
      <c r="AD122" s="144"/>
      <c r="AE122" s="144"/>
      <c r="AF122" s="144"/>
    </row>
    <row r="123" spans="1:32" ht="15">
      <c r="A123" s="209"/>
      <c r="B123" s="216"/>
      <c r="C123" s="155" t="s">
        <v>50</v>
      </c>
      <c r="D123" s="110">
        <v>0</v>
      </c>
      <c r="E123" s="110">
        <v>0</v>
      </c>
      <c r="F123" s="110">
        <v>0</v>
      </c>
      <c r="G123" s="110">
        <v>0</v>
      </c>
      <c r="H123" s="126">
        <v>0.8902222515270001</v>
      </c>
      <c r="I123" s="126">
        <v>0.78859611923</v>
      </c>
      <c r="J123" s="126">
        <v>0.853366333221</v>
      </c>
      <c r="K123" s="126">
        <v>0.8986612999120001</v>
      </c>
      <c r="L123" s="126">
        <v>1.00797732248</v>
      </c>
      <c r="M123" s="126">
        <v>0.895073966645</v>
      </c>
      <c r="N123" s="110">
        <v>0</v>
      </c>
      <c r="O123" s="110">
        <v>0</v>
      </c>
      <c r="P123" s="143"/>
      <c r="Q123" s="144"/>
      <c r="R123" s="144"/>
      <c r="S123" s="144"/>
      <c r="T123" s="144"/>
      <c r="U123" s="144"/>
      <c r="V123" s="144"/>
      <c r="W123" s="144"/>
      <c r="X123" s="144"/>
      <c r="Y123" s="144"/>
      <c r="Z123" s="144"/>
      <c r="AA123" s="144"/>
      <c r="AB123" s="144"/>
      <c r="AC123" s="144"/>
      <c r="AD123" s="144"/>
      <c r="AE123" s="144"/>
      <c r="AF123" s="144"/>
    </row>
    <row r="124" spans="1:32" ht="15">
      <c r="A124" s="209"/>
      <c r="B124" s="216"/>
      <c r="C124" s="156" t="s">
        <v>11</v>
      </c>
      <c r="D124" s="110">
        <v>0</v>
      </c>
      <c r="E124" s="110">
        <v>0</v>
      </c>
      <c r="F124" s="110">
        <v>0</v>
      </c>
      <c r="G124" s="110">
        <v>0</v>
      </c>
      <c r="H124" s="110">
        <v>0.387043850521</v>
      </c>
      <c r="I124" s="110">
        <v>0.3712921059275</v>
      </c>
      <c r="J124" s="110">
        <v>0.4030532504875</v>
      </c>
      <c r="K124" s="110">
        <v>0.42276107703500004</v>
      </c>
      <c r="L124" s="110">
        <v>0.49414482726500003</v>
      </c>
      <c r="M124" s="110">
        <v>0.4377292707875</v>
      </c>
      <c r="N124" s="110">
        <v>0</v>
      </c>
      <c r="O124" s="110">
        <v>0</v>
      </c>
      <c r="P124" s="143"/>
      <c r="Q124" s="144"/>
      <c r="R124" s="144"/>
      <c r="S124" s="144"/>
      <c r="T124" s="144"/>
      <c r="U124" s="144"/>
      <c r="V124" s="144"/>
      <c r="W124" s="144"/>
      <c r="X124" s="144"/>
      <c r="Y124" s="144"/>
      <c r="Z124" s="144"/>
      <c r="AA124" s="144"/>
      <c r="AB124" s="144"/>
      <c r="AC124" s="144"/>
      <c r="AD124" s="144"/>
      <c r="AE124" s="144"/>
      <c r="AF124" s="144"/>
    </row>
    <row r="125" spans="1:32" ht="27" thickBot="1">
      <c r="A125" s="210"/>
      <c r="B125" s="217"/>
      <c r="C125" s="155" t="s">
        <v>12</v>
      </c>
      <c r="D125" s="110">
        <f aca="true" t="shared" si="12" ref="D125:O125">SUM(D117:D124)</f>
        <v>0</v>
      </c>
      <c r="E125" s="110">
        <f t="shared" si="12"/>
        <v>0</v>
      </c>
      <c r="F125" s="110">
        <f t="shared" si="12"/>
        <v>0</v>
      </c>
      <c r="G125" s="110">
        <f t="shared" si="12"/>
        <v>0</v>
      </c>
      <c r="H125" s="110">
        <f t="shared" si="12"/>
        <v>3.7917060115104</v>
      </c>
      <c r="I125" s="110">
        <f t="shared" si="12"/>
        <v>3.9230031769201004</v>
      </c>
      <c r="J125" s="110">
        <f t="shared" si="12"/>
        <v>4.1001653099396</v>
      </c>
      <c r="K125" s="110">
        <f t="shared" si="12"/>
        <v>4.208417045418</v>
      </c>
      <c r="L125" s="110">
        <f t="shared" si="12"/>
        <v>4.4639147893745</v>
      </c>
      <c r="M125" s="110">
        <f t="shared" si="12"/>
        <v>4.1523076321406</v>
      </c>
      <c r="N125" s="110">
        <f t="shared" si="12"/>
        <v>0</v>
      </c>
      <c r="O125" s="110">
        <f t="shared" si="12"/>
        <v>0</v>
      </c>
      <c r="P125" s="143"/>
      <c r="Q125" s="144"/>
      <c r="R125" s="144"/>
      <c r="S125" s="144"/>
      <c r="T125" s="144"/>
      <c r="U125" s="144"/>
      <c r="V125" s="144"/>
      <c r="W125" s="144"/>
      <c r="X125" s="144"/>
      <c r="Y125" s="144"/>
      <c r="Z125" s="144"/>
      <c r="AA125" s="144"/>
      <c r="AB125" s="144"/>
      <c r="AC125" s="144"/>
      <c r="AD125" s="144"/>
      <c r="AE125" s="144"/>
      <c r="AF125" s="144"/>
    </row>
    <row r="126" spans="1:32" ht="27" thickTop="1">
      <c r="A126" s="211" t="s">
        <v>63</v>
      </c>
      <c r="B126" s="211" t="s">
        <v>43</v>
      </c>
      <c r="C126" s="157" t="s">
        <v>44</v>
      </c>
      <c r="D126" s="116">
        <v>0</v>
      </c>
      <c r="E126" s="116">
        <v>0</v>
      </c>
      <c r="F126" s="116">
        <v>0</v>
      </c>
      <c r="G126" s="116">
        <v>0</v>
      </c>
      <c r="H126" s="113">
        <v>1.01247596909</v>
      </c>
      <c r="I126" s="113">
        <v>1.19701951438</v>
      </c>
      <c r="J126" s="113">
        <v>1.22616566494</v>
      </c>
      <c r="K126" s="113">
        <v>1.2361584357700002</v>
      </c>
      <c r="L126" s="113">
        <v>1.1911656226099998</v>
      </c>
      <c r="M126" s="113">
        <v>1.19609604494</v>
      </c>
      <c r="N126" s="116">
        <v>0</v>
      </c>
      <c r="O126" s="116">
        <v>0</v>
      </c>
      <c r="P126" s="143"/>
      <c r="Q126" s="145"/>
      <c r="R126" s="145"/>
      <c r="S126" s="145"/>
      <c r="T126" s="145"/>
      <c r="U126" s="145"/>
      <c r="V126" s="145"/>
      <c r="W126" s="144"/>
      <c r="X126" s="144"/>
      <c r="Y126" s="144"/>
      <c r="Z126" s="144"/>
      <c r="AA126" s="144"/>
      <c r="AB126" s="144"/>
      <c r="AC126" s="144"/>
      <c r="AD126" s="144"/>
      <c r="AE126" s="144"/>
      <c r="AF126" s="144"/>
    </row>
    <row r="127" spans="1:32" ht="26.25">
      <c r="A127" s="212"/>
      <c r="B127" s="214"/>
      <c r="C127" s="157" t="s">
        <v>45</v>
      </c>
      <c r="D127" s="116">
        <v>0</v>
      </c>
      <c r="E127" s="116">
        <v>0</v>
      </c>
      <c r="F127" s="116">
        <v>0</v>
      </c>
      <c r="G127" s="116">
        <v>0</v>
      </c>
      <c r="H127" s="113">
        <v>2.22846596149</v>
      </c>
      <c r="I127" s="113">
        <v>2.4387556888899997</v>
      </c>
      <c r="J127" s="113">
        <v>3.0227598191799996</v>
      </c>
      <c r="K127" s="113">
        <v>3.43643346509</v>
      </c>
      <c r="L127" s="113">
        <v>3.7194261391</v>
      </c>
      <c r="M127" s="113">
        <v>3.2247430635</v>
      </c>
      <c r="N127" s="116">
        <v>0</v>
      </c>
      <c r="O127" s="116">
        <v>0</v>
      </c>
      <c r="P127" s="143"/>
      <c r="Q127" s="147"/>
      <c r="R127" s="147"/>
      <c r="S127" s="147"/>
      <c r="T127" s="147"/>
      <c r="U127" s="147"/>
      <c r="V127" s="147"/>
      <c r="W127" s="144"/>
      <c r="X127" s="144"/>
      <c r="Y127" s="144"/>
      <c r="Z127" s="144"/>
      <c r="AA127" s="144"/>
      <c r="AB127" s="144"/>
      <c r="AC127" s="144"/>
      <c r="AD127" s="144"/>
      <c r="AE127" s="144"/>
      <c r="AF127" s="144"/>
    </row>
    <row r="128" spans="1:32" ht="15">
      <c r="A128" s="212"/>
      <c r="B128" s="214"/>
      <c r="C128" s="157" t="s">
        <v>46</v>
      </c>
      <c r="D128" s="116">
        <v>0</v>
      </c>
      <c r="E128" s="116">
        <v>0</v>
      </c>
      <c r="F128" s="116">
        <v>0</v>
      </c>
      <c r="G128" s="116">
        <v>0</v>
      </c>
      <c r="H128" s="113">
        <v>0.0124427833871</v>
      </c>
      <c r="I128" s="113">
        <v>0.0134155885608</v>
      </c>
      <c r="J128" s="113">
        <v>0.013385226654</v>
      </c>
      <c r="K128" s="113">
        <v>0.0130365028392</v>
      </c>
      <c r="L128" s="113">
        <v>0.0132548207281</v>
      </c>
      <c r="M128" s="113">
        <v>0.0129655641878</v>
      </c>
      <c r="N128" s="116">
        <v>0</v>
      </c>
      <c r="O128" s="116">
        <v>0</v>
      </c>
      <c r="P128" s="143"/>
      <c r="Q128" s="144"/>
      <c r="R128" s="144"/>
      <c r="S128" s="144"/>
      <c r="T128" s="144"/>
      <c r="U128" s="144"/>
      <c r="V128" s="144"/>
      <c r="W128" s="144"/>
      <c r="X128" s="144"/>
      <c r="Y128" s="144"/>
      <c r="Z128" s="144"/>
      <c r="AA128" s="144"/>
      <c r="AB128" s="144"/>
      <c r="AC128" s="144"/>
      <c r="AD128" s="144"/>
      <c r="AE128" s="144"/>
      <c r="AF128" s="144"/>
    </row>
    <row r="129" spans="1:32" ht="15">
      <c r="A129" s="212"/>
      <c r="B129" s="214"/>
      <c r="C129" s="157" t="s">
        <v>47</v>
      </c>
      <c r="D129" s="116">
        <v>0</v>
      </c>
      <c r="E129" s="116">
        <v>0</v>
      </c>
      <c r="F129" s="116">
        <v>0</v>
      </c>
      <c r="G129" s="116">
        <v>0</v>
      </c>
      <c r="H129" s="113">
        <v>0.89915918119</v>
      </c>
      <c r="I129" s="113">
        <v>0.99461617858</v>
      </c>
      <c r="J129" s="113">
        <v>1.1340554114999999</v>
      </c>
      <c r="K129" s="113">
        <v>1.23789391174</v>
      </c>
      <c r="L129" s="113">
        <v>1.29943624821</v>
      </c>
      <c r="M129" s="113">
        <v>1.23091984315</v>
      </c>
      <c r="N129" s="116">
        <v>0</v>
      </c>
      <c r="O129" s="116">
        <v>0</v>
      </c>
      <c r="P129" s="143"/>
      <c r="Q129" s="144"/>
      <c r="R129" s="144"/>
      <c r="S129" s="144"/>
      <c r="T129" s="144"/>
      <c r="U129" s="144"/>
      <c r="V129" s="144"/>
      <c r="W129" s="144"/>
      <c r="X129" s="144"/>
      <c r="Y129" s="144"/>
      <c r="Z129" s="144"/>
      <c r="AA129" s="144"/>
      <c r="AB129" s="144"/>
      <c r="AC129" s="144"/>
      <c r="AD129" s="144"/>
      <c r="AE129" s="144"/>
      <c r="AF129" s="144"/>
    </row>
    <row r="130" spans="1:32" ht="26.25">
      <c r="A130" s="212"/>
      <c r="B130" s="214"/>
      <c r="C130" s="157" t="s">
        <v>48</v>
      </c>
      <c r="D130" s="116">
        <v>0</v>
      </c>
      <c r="E130" s="116">
        <v>0</v>
      </c>
      <c r="F130" s="116">
        <v>0</v>
      </c>
      <c r="G130" s="116">
        <v>0</v>
      </c>
      <c r="H130" s="113">
        <v>1.0326883011319998</v>
      </c>
      <c r="I130" s="113">
        <v>1.155845220617</v>
      </c>
      <c r="J130" s="113">
        <v>1.129050613123</v>
      </c>
      <c r="K130" s="113">
        <v>1.1015922767309998</v>
      </c>
      <c r="L130" s="113">
        <v>1.126720261918</v>
      </c>
      <c r="M130" s="113">
        <v>1.1335886316839998</v>
      </c>
      <c r="N130" s="116">
        <v>0</v>
      </c>
      <c r="O130" s="116">
        <v>0</v>
      </c>
      <c r="P130" s="143"/>
      <c r="Q130" s="144"/>
      <c r="R130" s="144"/>
      <c r="S130" s="144"/>
      <c r="T130" s="144"/>
      <c r="U130" s="144"/>
      <c r="V130" s="144"/>
      <c r="W130" s="144"/>
      <c r="X130" s="144"/>
      <c r="Y130" s="144"/>
      <c r="Z130" s="144"/>
      <c r="AA130" s="144"/>
      <c r="AB130" s="144"/>
      <c r="AC130" s="144"/>
      <c r="AD130" s="144"/>
      <c r="AE130" s="144"/>
      <c r="AF130" s="144"/>
    </row>
    <row r="131" spans="1:32" ht="15">
      <c r="A131" s="212"/>
      <c r="B131" s="214"/>
      <c r="C131" s="157" t="s">
        <v>49</v>
      </c>
      <c r="D131" s="116">
        <v>0</v>
      </c>
      <c r="E131" s="116">
        <v>0</v>
      </c>
      <c r="F131" s="116">
        <v>0</v>
      </c>
      <c r="G131" s="116">
        <v>0</v>
      </c>
      <c r="H131" s="113">
        <v>0.5578697856189999</v>
      </c>
      <c r="I131" s="113">
        <v>0.6006068305829999</v>
      </c>
      <c r="J131" s="113">
        <v>0.6530011623</v>
      </c>
      <c r="K131" s="113">
        <v>0.6608095072</v>
      </c>
      <c r="L131" s="113">
        <v>0.67253950106</v>
      </c>
      <c r="M131" s="113">
        <v>0.6367258668899999</v>
      </c>
      <c r="N131" s="116">
        <v>0</v>
      </c>
      <c r="O131" s="116">
        <v>0</v>
      </c>
      <c r="P131" s="143"/>
      <c r="Q131" s="144"/>
      <c r="R131" s="144"/>
      <c r="S131" s="144"/>
      <c r="T131" s="144"/>
      <c r="U131" s="144"/>
      <c r="V131" s="144"/>
      <c r="W131" s="144"/>
      <c r="X131" s="144"/>
      <c r="Y131" s="144"/>
      <c r="Z131" s="144"/>
      <c r="AA131" s="144"/>
      <c r="AB131" s="144"/>
      <c r="AC131" s="144"/>
      <c r="AD131" s="144"/>
      <c r="AE131" s="144"/>
      <c r="AF131" s="144"/>
    </row>
    <row r="132" spans="1:32" ht="15">
      <c r="A132" s="212"/>
      <c r="B132" s="214"/>
      <c r="C132" s="157" t="s">
        <v>50</v>
      </c>
      <c r="D132" s="116">
        <v>0</v>
      </c>
      <c r="E132" s="116">
        <v>0</v>
      </c>
      <c r="F132" s="116">
        <v>0</v>
      </c>
      <c r="G132" s="116">
        <v>0</v>
      </c>
      <c r="H132" s="113">
        <v>0.58619319022</v>
      </c>
      <c r="I132" s="113">
        <v>0.64469780907</v>
      </c>
      <c r="J132" s="113">
        <v>0.7508743784099999</v>
      </c>
      <c r="K132" s="113">
        <v>0.86327092924</v>
      </c>
      <c r="L132" s="113">
        <v>0.8872287696900001</v>
      </c>
      <c r="M132" s="113">
        <v>0.77653891529</v>
      </c>
      <c r="N132" s="116">
        <v>0</v>
      </c>
      <c r="O132" s="116">
        <v>0</v>
      </c>
      <c r="P132" s="143"/>
      <c r="Q132" s="144"/>
      <c r="R132" s="144"/>
      <c r="S132" s="144"/>
      <c r="T132" s="144"/>
      <c r="U132" s="144"/>
      <c r="V132" s="144"/>
      <c r="W132" s="144"/>
      <c r="X132" s="144"/>
      <c r="Y132" s="144"/>
      <c r="Z132" s="144"/>
      <c r="AA132" s="144"/>
      <c r="AB132" s="144"/>
      <c r="AC132" s="144"/>
      <c r="AD132" s="144"/>
      <c r="AE132" s="144"/>
      <c r="AF132" s="144"/>
    </row>
    <row r="133" spans="1:32" ht="15">
      <c r="A133" s="212"/>
      <c r="B133" s="214"/>
      <c r="C133" s="158" t="s">
        <v>11</v>
      </c>
      <c r="D133" s="116">
        <v>0</v>
      </c>
      <c r="E133" s="116">
        <v>0</v>
      </c>
      <c r="F133" s="116">
        <v>0</v>
      </c>
      <c r="G133" s="116">
        <v>0</v>
      </c>
      <c r="H133" s="116">
        <v>2.9060702419649997</v>
      </c>
      <c r="I133" s="116">
        <v>3.067288876825</v>
      </c>
      <c r="J133" s="116">
        <v>3.16116651271</v>
      </c>
      <c r="K133" s="116">
        <v>3.08332573293</v>
      </c>
      <c r="L133" s="116">
        <v>3.292904953495</v>
      </c>
      <c r="M133" s="116">
        <v>3.099655202555</v>
      </c>
      <c r="N133" s="116">
        <v>0</v>
      </c>
      <c r="O133" s="116">
        <v>0</v>
      </c>
      <c r="P133" s="143"/>
      <c r="Q133" s="144"/>
      <c r="R133" s="144"/>
      <c r="S133" s="144"/>
      <c r="T133" s="144"/>
      <c r="U133" s="144"/>
      <c r="V133" s="144"/>
      <c r="W133" s="144"/>
      <c r="X133" s="144"/>
      <c r="Y133" s="144"/>
      <c r="Z133" s="144"/>
      <c r="AA133" s="144"/>
      <c r="AB133" s="144"/>
      <c r="AC133" s="144"/>
      <c r="AD133" s="144"/>
      <c r="AE133" s="144"/>
      <c r="AF133" s="144"/>
    </row>
    <row r="134" spans="1:32" ht="27" thickBot="1">
      <c r="A134" s="213"/>
      <c r="B134" s="215"/>
      <c r="C134" s="157" t="s">
        <v>12</v>
      </c>
      <c r="D134" s="124">
        <f aca="true" t="shared" si="13" ref="D134:O134">SUM(D126:D133)</f>
        <v>0</v>
      </c>
      <c r="E134" s="124">
        <f t="shared" si="13"/>
        <v>0</v>
      </c>
      <c r="F134" s="124">
        <f t="shared" si="13"/>
        <v>0</v>
      </c>
      <c r="G134" s="124">
        <f t="shared" si="13"/>
        <v>0</v>
      </c>
      <c r="H134" s="124">
        <f t="shared" si="13"/>
        <v>9.2353654140931</v>
      </c>
      <c r="I134" s="124">
        <f t="shared" si="13"/>
        <v>10.1122457075058</v>
      </c>
      <c r="J134" s="124">
        <f t="shared" si="13"/>
        <v>11.090458788817</v>
      </c>
      <c r="K134" s="124">
        <f t="shared" si="13"/>
        <v>11.6325207615402</v>
      </c>
      <c r="L134" s="124">
        <f t="shared" si="13"/>
        <v>12.2026763168111</v>
      </c>
      <c r="M134" s="124">
        <f t="shared" si="13"/>
        <v>11.3112331321968</v>
      </c>
      <c r="N134" s="124">
        <f t="shared" si="13"/>
        <v>0</v>
      </c>
      <c r="O134" s="124">
        <f t="shared" si="13"/>
        <v>0</v>
      </c>
      <c r="P134" s="143"/>
      <c r="Q134" s="144"/>
      <c r="R134" s="144"/>
      <c r="S134" s="144"/>
      <c r="T134" s="144"/>
      <c r="U134" s="144"/>
      <c r="V134" s="144"/>
      <c r="W134" s="144"/>
      <c r="X134" s="144"/>
      <c r="Y134" s="144"/>
      <c r="Z134" s="144"/>
      <c r="AA134" s="144"/>
      <c r="AB134" s="144"/>
      <c r="AC134" s="144"/>
      <c r="AD134" s="144"/>
      <c r="AE134" s="144"/>
      <c r="AF134" s="144"/>
    </row>
    <row r="135" spans="1:32" ht="16.5" thickBot="1" thickTop="1">
      <c r="A135" s="71"/>
      <c r="B135" s="71"/>
      <c r="C135" s="154"/>
      <c r="D135" s="151"/>
      <c r="E135" s="151"/>
      <c r="F135" s="151"/>
      <c r="G135" s="151"/>
      <c r="H135" s="151"/>
      <c r="I135" s="151"/>
      <c r="J135" s="151"/>
      <c r="K135" s="151"/>
      <c r="L135" s="151"/>
      <c r="M135" s="151"/>
      <c r="N135" s="151"/>
      <c r="O135" s="151"/>
      <c r="P135" s="143"/>
      <c r="Q135" s="144"/>
      <c r="R135" s="144"/>
      <c r="S135" s="144"/>
      <c r="T135" s="144"/>
      <c r="U135" s="144"/>
      <c r="V135" s="144"/>
      <c r="W135" s="144"/>
      <c r="X135" s="144"/>
      <c r="Y135" s="144"/>
      <c r="Z135" s="144"/>
      <c r="AA135" s="144"/>
      <c r="AB135" s="144"/>
      <c r="AC135" s="144"/>
      <c r="AD135" s="144"/>
      <c r="AE135" s="144"/>
      <c r="AF135" s="144"/>
    </row>
    <row r="136" spans="1:32" ht="27" thickBot="1">
      <c r="A136" s="71" t="s">
        <v>64</v>
      </c>
      <c r="B136" s="221" t="s">
        <v>65</v>
      </c>
      <c r="C136" s="161" t="s">
        <v>44</v>
      </c>
      <c r="D136" s="162">
        <f aca="true" t="shared" si="14" ref="D136:O144">SUMIF($C$9:$O$134,$C136,D$9:D$134)</f>
        <v>81.1061055365274</v>
      </c>
      <c r="E136" s="162">
        <f t="shared" si="14"/>
        <v>83.51452108683698</v>
      </c>
      <c r="F136" s="162">
        <f t="shared" si="14"/>
        <v>89.680986323482</v>
      </c>
      <c r="G136" s="162">
        <f t="shared" si="14"/>
        <v>103.59533243899865</v>
      </c>
      <c r="H136" s="162">
        <f t="shared" si="14"/>
        <v>130.03932208022027</v>
      </c>
      <c r="I136" s="162">
        <f t="shared" si="14"/>
        <v>165.10655739790198</v>
      </c>
      <c r="J136" s="162">
        <f t="shared" si="14"/>
        <v>184.52272533901638</v>
      </c>
      <c r="K136" s="162">
        <f t="shared" si="14"/>
        <v>183.03883854914736</v>
      </c>
      <c r="L136" s="162">
        <f t="shared" si="14"/>
        <v>170.5287278954864</v>
      </c>
      <c r="M136" s="162">
        <f t="shared" si="14"/>
        <v>138.69371757125174</v>
      </c>
      <c r="N136" s="162">
        <f t="shared" si="14"/>
        <v>135.8857457937296</v>
      </c>
      <c r="O136" s="162">
        <f t="shared" si="14"/>
        <v>132.906908769733</v>
      </c>
      <c r="P136" s="143"/>
      <c r="Q136" s="144"/>
      <c r="R136" s="144"/>
      <c r="S136" s="144"/>
      <c r="T136" s="144"/>
      <c r="U136" s="144"/>
      <c r="V136" s="144"/>
      <c r="W136" s="144"/>
      <c r="X136" s="144"/>
      <c r="Y136" s="144"/>
      <c r="Z136" s="144"/>
      <c r="AA136" s="144"/>
      <c r="AB136" s="144"/>
      <c r="AC136" s="144"/>
      <c r="AD136" s="144"/>
      <c r="AE136" s="144"/>
      <c r="AF136" s="144"/>
    </row>
    <row r="137" spans="1:32" ht="27" thickBot="1">
      <c r="A137" s="71"/>
      <c r="B137" s="222"/>
      <c r="C137" s="163" t="s">
        <v>45</v>
      </c>
      <c r="D137" s="162">
        <f t="shared" si="14"/>
        <v>11.101693045066582</v>
      </c>
      <c r="E137" s="162">
        <f t="shared" si="14"/>
        <v>20.175506218496935</v>
      </c>
      <c r="F137" s="162">
        <f t="shared" si="14"/>
        <v>24.139224590972052</v>
      </c>
      <c r="G137" s="162">
        <f t="shared" si="14"/>
        <v>25.866763675608148</v>
      </c>
      <c r="H137" s="162">
        <f t="shared" si="14"/>
        <v>78.77826453571335</v>
      </c>
      <c r="I137" s="162">
        <f t="shared" si="14"/>
        <v>83.53774690675415</v>
      </c>
      <c r="J137" s="162">
        <f t="shared" si="14"/>
        <v>114.63335777565122</v>
      </c>
      <c r="K137" s="162">
        <f t="shared" si="14"/>
        <v>84.57381286204316</v>
      </c>
      <c r="L137" s="162">
        <f t="shared" si="14"/>
        <v>96.2825941448993</v>
      </c>
      <c r="M137" s="162">
        <f t="shared" si="14"/>
        <v>69.07268759287409</v>
      </c>
      <c r="N137" s="162">
        <f t="shared" si="14"/>
        <v>46.1103059479612</v>
      </c>
      <c r="O137" s="162">
        <f t="shared" si="14"/>
        <v>41.56133446520969</v>
      </c>
      <c r="P137" s="143"/>
      <c r="Q137" s="144"/>
      <c r="R137" s="144"/>
      <c r="S137" s="144"/>
      <c r="T137" s="144"/>
      <c r="U137" s="144"/>
      <c r="V137" s="144"/>
      <c r="W137" s="144"/>
      <c r="X137" s="144"/>
      <c r="Y137" s="144"/>
      <c r="Z137" s="144"/>
      <c r="AA137" s="144"/>
      <c r="AB137" s="144"/>
      <c r="AC137" s="144"/>
      <c r="AD137" s="144"/>
      <c r="AE137" s="144"/>
      <c r="AF137" s="144"/>
    </row>
    <row r="138" spans="1:32" ht="15.75" thickBot="1">
      <c r="A138" s="71"/>
      <c r="B138" s="222"/>
      <c r="C138" s="163" t="s">
        <v>46</v>
      </c>
      <c r="D138" s="162">
        <f t="shared" si="14"/>
        <v>2.622878610992975</v>
      </c>
      <c r="E138" s="162">
        <f t="shared" si="14"/>
        <v>2.1321246400113987</v>
      </c>
      <c r="F138" s="162">
        <f t="shared" si="14"/>
        <v>2.498857789008736</v>
      </c>
      <c r="G138" s="162">
        <f t="shared" si="14"/>
        <v>2.6815404113336165</v>
      </c>
      <c r="H138" s="162">
        <f t="shared" si="14"/>
        <v>3.798793908255148</v>
      </c>
      <c r="I138" s="162">
        <f t="shared" si="14"/>
        <v>3.857435506531374</v>
      </c>
      <c r="J138" s="162">
        <f t="shared" si="14"/>
        <v>3.8787468852967537</v>
      </c>
      <c r="K138" s="162">
        <f t="shared" si="14"/>
        <v>3.9277814117071777</v>
      </c>
      <c r="L138" s="162">
        <f t="shared" si="14"/>
        <v>4.098677133921039</v>
      </c>
      <c r="M138" s="162">
        <f t="shared" si="14"/>
        <v>3.6544550827346396</v>
      </c>
      <c r="N138" s="162">
        <f t="shared" si="14"/>
        <v>2.7733131591833686</v>
      </c>
      <c r="O138" s="162">
        <f t="shared" si="14"/>
        <v>2.6873197991217457</v>
      </c>
      <c r="P138" s="143"/>
      <c r="Q138" s="144"/>
      <c r="R138" s="144"/>
      <c r="S138" s="144"/>
      <c r="T138" s="144"/>
      <c r="U138" s="144"/>
      <c r="V138" s="144"/>
      <c r="W138" s="144"/>
      <c r="X138" s="144"/>
      <c r="Y138" s="144"/>
      <c r="Z138" s="144"/>
      <c r="AA138" s="144"/>
      <c r="AB138" s="144"/>
      <c r="AC138" s="144"/>
      <c r="AD138" s="144"/>
      <c r="AE138" s="144"/>
      <c r="AF138" s="144"/>
    </row>
    <row r="139" spans="1:32" ht="15.75" thickBot="1">
      <c r="A139" s="71"/>
      <c r="B139" s="222"/>
      <c r="C139" s="163" t="s">
        <v>47</v>
      </c>
      <c r="D139" s="162">
        <f t="shared" si="14"/>
        <v>13.703785240011424</v>
      </c>
      <c r="E139" s="162">
        <f t="shared" si="14"/>
        <v>21.764021444038896</v>
      </c>
      <c r="F139" s="162">
        <f t="shared" si="14"/>
        <v>25.224328032473252</v>
      </c>
      <c r="G139" s="162">
        <f t="shared" si="14"/>
        <v>25.854928774403813</v>
      </c>
      <c r="H139" s="162">
        <f t="shared" si="14"/>
        <v>37.121616365237834</v>
      </c>
      <c r="I139" s="162">
        <f t="shared" si="14"/>
        <v>40.12406656721336</v>
      </c>
      <c r="J139" s="162">
        <f t="shared" si="14"/>
        <v>50.39293051857262</v>
      </c>
      <c r="K139" s="162">
        <f t="shared" si="14"/>
        <v>42.107060116233676</v>
      </c>
      <c r="L139" s="162">
        <f t="shared" si="14"/>
        <v>44.15304222368316</v>
      </c>
      <c r="M139" s="162">
        <f t="shared" si="14"/>
        <v>36.45909364939988</v>
      </c>
      <c r="N139" s="162">
        <f t="shared" si="14"/>
        <v>36.091551186829</v>
      </c>
      <c r="O139" s="162">
        <f t="shared" si="14"/>
        <v>32.8163294104853</v>
      </c>
      <c r="P139" s="143"/>
      <c r="Q139" s="144"/>
      <c r="R139" s="144"/>
      <c r="S139" s="144"/>
      <c r="T139" s="144"/>
      <c r="U139" s="144"/>
      <c r="V139" s="144"/>
      <c r="W139" s="144"/>
      <c r="X139" s="144"/>
      <c r="Y139" s="144"/>
      <c r="Z139" s="144"/>
      <c r="AA139" s="144"/>
      <c r="AB139" s="144"/>
      <c r="AC139" s="144"/>
      <c r="AD139" s="144"/>
      <c r="AE139" s="144"/>
      <c r="AF139" s="144"/>
    </row>
    <row r="140" spans="1:32" ht="27" thickBot="1">
      <c r="A140" s="71"/>
      <c r="B140" s="222"/>
      <c r="C140" s="163" t="s">
        <v>48</v>
      </c>
      <c r="D140" s="162">
        <f t="shared" si="14"/>
        <v>13.385568838505</v>
      </c>
      <c r="E140" s="162">
        <f t="shared" si="14"/>
        <v>14.604883435884002</v>
      </c>
      <c r="F140" s="162">
        <f t="shared" si="14"/>
        <v>16.073940314096998</v>
      </c>
      <c r="G140" s="162">
        <f t="shared" si="14"/>
        <v>17.816984565554</v>
      </c>
      <c r="H140" s="162">
        <f t="shared" si="14"/>
        <v>28.875119408745785</v>
      </c>
      <c r="I140" s="162">
        <f t="shared" si="14"/>
        <v>33.92344053660833</v>
      </c>
      <c r="J140" s="162">
        <f t="shared" si="14"/>
        <v>35.7951946277098</v>
      </c>
      <c r="K140" s="162">
        <f t="shared" si="14"/>
        <v>35.97339790836414</v>
      </c>
      <c r="L140" s="162">
        <f t="shared" si="14"/>
        <v>33.64708826380135</v>
      </c>
      <c r="M140" s="162">
        <f t="shared" si="14"/>
        <v>29.398199180099798</v>
      </c>
      <c r="N140" s="162">
        <f t="shared" si="14"/>
        <v>19.772322180921996</v>
      </c>
      <c r="O140" s="162">
        <f t="shared" si="14"/>
        <v>19.715872214416</v>
      </c>
      <c r="P140" s="143"/>
      <c r="Q140" s="144"/>
      <c r="R140" s="144"/>
      <c r="S140" s="144"/>
      <c r="T140" s="144"/>
      <c r="U140" s="144"/>
      <c r="V140" s="144"/>
      <c r="W140" s="144"/>
      <c r="X140" s="144"/>
      <c r="Y140" s="144"/>
      <c r="Z140" s="144"/>
      <c r="AA140" s="144"/>
      <c r="AB140" s="144"/>
      <c r="AC140" s="144"/>
      <c r="AD140" s="144"/>
      <c r="AE140" s="144"/>
      <c r="AF140" s="144"/>
    </row>
    <row r="141" spans="1:32" ht="15.75" thickBot="1">
      <c r="A141" s="71"/>
      <c r="B141" s="222"/>
      <c r="C141" s="163" t="s">
        <v>49</v>
      </c>
      <c r="D141" s="162">
        <f t="shared" si="14"/>
        <v>5.529733509910701</v>
      </c>
      <c r="E141" s="162">
        <f t="shared" si="14"/>
        <v>10.519483414777799</v>
      </c>
      <c r="F141" s="162">
        <f t="shared" si="14"/>
        <v>11.7415089272974</v>
      </c>
      <c r="G141" s="162">
        <f t="shared" si="14"/>
        <v>12.784575525327</v>
      </c>
      <c r="H141" s="162">
        <f t="shared" si="14"/>
        <v>25.4155902233575</v>
      </c>
      <c r="I141" s="162">
        <f t="shared" si="14"/>
        <v>33.215926987409404</v>
      </c>
      <c r="J141" s="162">
        <f t="shared" si="14"/>
        <v>48.4054318749832</v>
      </c>
      <c r="K141" s="162">
        <f t="shared" si="14"/>
        <v>41.58529576181669</v>
      </c>
      <c r="L141" s="162">
        <f t="shared" si="14"/>
        <v>40.46949934692226</v>
      </c>
      <c r="M141" s="162">
        <f t="shared" si="14"/>
        <v>18.880529783012484</v>
      </c>
      <c r="N141" s="162">
        <f t="shared" si="14"/>
        <v>19.606837297561903</v>
      </c>
      <c r="O141" s="162">
        <f t="shared" si="14"/>
        <v>19.507759664329</v>
      </c>
      <c r="P141" s="143"/>
      <c r="Q141" s="144"/>
      <c r="R141" s="144"/>
      <c r="S141" s="144"/>
      <c r="T141" s="144"/>
      <c r="U141" s="144"/>
      <c r="V141" s="144"/>
      <c r="W141" s="144"/>
      <c r="X141" s="144"/>
      <c r="Y141" s="144"/>
      <c r="Z141" s="144"/>
      <c r="AA141" s="144"/>
      <c r="AB141" s="144"/>
      <c r="AC141" s="144"/>
      <c r="AD141" s="144"/>
      <c r="AE141" s="144"/>
      <c r="AF141" s="144"/>
    </row>
    <row r="142" spans="1:32" ht="15.75" thickBot="1">
      <c r="A142" s="71"/>
      <c r="B142" s="222"/>
      <c r="C142" s="163" t="s">
        <v>50</v>
      </c>
      <c r="D142" s="162">
        <f t="shared" si="14"/>
        <v>4.5972158304356</v>
      </c>
      <c r="E142" s="162">
        <f t="shared" si="14"/>
        <v>7.024064068153</v>
      </c>
      <c r="F142" s="162">
        <f t="shared" si="14"/>
        <v>8.1889687569506</v>
      </c>
      <c r="G142" s="162">
        <f t="shared" si="14"/>
        <v>10.1573510890429</v>
      </c>
      <c r="H142" s="162">
        <f t="shared" si="14"/>
        <v>23.468915425937542</v>
      </c>
      <c r="I142" s="162">
        <f t="shared" si="14"/>
        <v>31.83420450447258</v>
      </c>
      <c r="J142" s="162">
        <f t="shared" si="14"/>
        <v>45.31297246346665</v>
      </c>
      <c r="K142" s="162">
        <f t="shared" si="14"/>
        <v>40.00277323861162</v>
      </c>
      <c r="L142" s="162">
        <f t="shared" si="14"/>
        <v>39.12488423471414</v>
      </c>
      <c r="M142" s="162">
        <f t="shared" si="14"/>
        <v>18.83445812185548</v>
      </c>
      <c r="N142" s="162">
        <f t="shared" si="14"/>
        <v>15.164518888113001</v>
      </c>
      <c r="O142" s="162">
        <f t="shared" si="14"/>
        <v>14.749786955605</v>
      </c>
      <c r="P142" s="143"/>
      <c r="Q142" s="144"/>
      <c r="R142" s="144"/>
      <c r="S142" s="144"/>
      <c r="T142" s="144"/>
      <c r="U142" s="144"/>
      <c r="V142" s="144"/>
      <c r="W142" s="144"/>
      <c r="X142" s="144"/>
      <c r="Y142" s="144"/>
      <c r="Z142" s="144"/>
      <c r="AA142" s="144"/>
      <c r="AB142" s="144"/>
      <c r="AC142" s="144"/>
      <c r="AD142" s="144"/>
      <c r="AE142" s="144"/>
      <c r="AF142" s="144"/>
    </row>
    <row r="143" spans="1:32" ht="15.75" thickBot="1">
      <c r="A143" s="71"/>
      <c r="B143" s="222"/>
      <c r="C143" s="164" t="s">
        <v>11</v>
      </c>
      <c r="D143" s="162">
        <f t="shared" si="14"/>
        <v>146.48762049661548</v>
      </c>
      <c r="E143" s="162">
        <f t="shared" si="14"/>
        <v>143.79360661774086</v>
      </c>
      <c r="F143" s="162">
        <f t="shared" si="14"/>
        <v>172.9242062296942</v>
      </c>
      <c r="G143" s="162">
        <f t="shared" si="14"/>
        <v>191.53964965102185</v>
      </c>
      <c r="H143" s="162">
        <f t="shared" si="14"/>
        <v>237.77825375209062</v>
      </c>
      <c r="I143" s="162">
        <f t="shared" si="14"/>
        <v>235.6481865738546</v>
      </c>
      <c r="J143" s="162">
        <f t="shared" si="14"/>
        <v>259.8588211467324</v>
      </c>
      <c r="K143" s="162">
        <f t="shared" si="14"/>
        <v>258.9699685869001</v>
      </c>
      <c r="L143" s="162">
        <f t="shared" si="14"/>
        <v>257.86981025249</v>
      </c>
      <c r="M143" s="162">
        <f t="shared" si="14"/>
        <v>230.30497682417993</v>
      </c>
      <c r="N143" s="162">
        <f t="shared" si="14"/>
        <v>191.90184275741612</v>
      </c>
      <c r="O143" s="162">
        <f t="shared" si="14"/>
        <v>179.07142760613462</v>
      </c>
      <c r="P143" s="143"/>
      <c r="Q143" s="144"/>
      <c r="R143" s="144"/>
      <c r="S143" s="144"/>
      <c r="T143" s="144"/>
      <c r="U143" s="144"/>
      <c r="V143" s="144"/>
      <c r="W143" s="144"/>
      <c r="X143" s="144"/>
      <c r="Y143" s="144"/>
      <c r="Z143" s="144"/>
      <c r="AA143" s="144"/>
      <c r="AB143" s="144"/>
      <c r="AC143" s="144"/>
      <c r="AD143" s="144"/>
      <c r="AE143" s="144"/>
      <c r="AF143" s="144"/>
    </row>
    <row r="144" spans="1:32" ht="27" thickBot="1">
      <c r="A144" s="71"/>
      <c r="B144" s="223"/>
      <c r="C144" s="165" t="s">
        <v>12</v>
      </c>
      <c r="D144" s="162">
        <f t="shared" si="14"/>
        <v>278.53460110806515</v>
      </c>
      <c r="E144" s="162">
        <f t="shared" si="14"/>
        <v>303.52821092593985</v>
      </c>
      <c r="F144" s="162">
        <f t="shared" si="14"/>
        <v>350.4720209639752</v>
      </c>
      <c r="G144" s="162">
        <f t="shared" si="14"/>
        <v>390.29712613129</v>
      </c>
      <c r="H144" s="162">
        <f t="shared" si="14"/>
        <v>565.275875699558</v>
      </c>
      <c r="I144" s="162">
        <f t="shared" si="14"/>
        <v>627.2475649807459</v>
      </c>
      <c r="J144" s="162">
        <f t="shared" si="14"/>
        <v>742.8001806314289</v>
      </c>
      <c r="K144" s="162">
        <f t="shared" si="14"/>
        <v>690.1789284348239</v>
      </c>
      <c r="L144" s="162">
        <f t="shared" si="14"/>
        <v>686.1743234959176</v>
      </c>
      <c r="M144" s="162">
        <f t="shared" si="14"/>
        <v>545.2981178054081</v>
      </c>
      <c r="N144" s="162">
        <f t="shared" si="14"/>
        <v>467.3064372117162</v>
      </c>
      <c r="O144" s="162">
        <f t="shared" si="14"/>
        <v>443.01673888503433</v>
      </c>
      <c r="P144" s="143"/>
      <c r="Q144" s="144"/>
      <c r="R144" s="144"/>
      <c r="S144" s="144"/>
      <c r="T144" s="144"/>
      <c r="U144" s="144"/>
      <c r="V144" s="144"/>
      <c r="W144" s="144"/>
      <c r="X144" s="144"/>
      <c r="Y144" s="144"/>
      <c r="Z144" s="144"/>
      <c r="AA144" s="144"/>
      <c r="AB144" s="144"/>
      <c r="AC144" s="144"/>
      <c r="AD144" s="144"/>
      <c r="AE144" s="144"/>
      <c r="AF144" s="144"/>
    </row>
    <row r="145" spans="1:31" ht="15">
      <c r="A145" s="71"/>
      <c r="B145" s="60"/>
      <c r="D145" s="58"/>
      <c r="E145" s="58"/>
      <c r="F145" s="58"/>
      <c r="G145" s="58"/>
      <c r="H145" s="58"/>
      <c r="I145" s="58"/>
      <c r="J145" s="58"/>
      <c r="K145" s="58"/>
      <c r="L145" s="58"/>
      <c r="M145" s="58"/>
      <c r="N145" s="58"/>
      <c r="O145" s="151"/>
      <c r="P145" s="143"/>
      <c r="Q145" s="144"/>
      <c r="R145" s="144"/>
      <c r="S145" s="144"/>
      <c r="T145" s="144"/>
      <c r="U145" s="144"/>
      <c r="V145" s="144"/>
      <c r="W145" s="144"/>
      <c r="X145" s="144"/>
      <c r="Y145" s="144"/>
      <c r="Z145" s="144"/>
      <c r="AA145" s="144"/>
      <c r="AB145" s="144"/>
      <c r="AC145" s="144"/>
      <c r="AD145" s="144"/>
      <c r="AE145" s="144"/>
    </row>
    <row r="146" spans="4:15" ht="15">
      <c r="D146" s="58"/>
      <c r="E146" s="58"/>
      <c r="F146" s="58"/>
      <c r="G146" s="58"/>
      <c r="H146" s="58"/>
      <c r="I146" s="58"/>
      <c r="J146" s="58"/>
      <c r="K146" s="58"/>
      <c r="L146" s="58"/>
      <c r="M146" s="58"/>
      <c r="N146" s="58"/>
      <c r="O146" s="58"/>
    </row>
    <row r="147" spans="4:15" ht="15">
      <c r="D147" s="58"/>
      <c r="E147" s="58"/>
      <c r="F147" s="58"/>
      <c r="G147" s="58"/>
      <c r="H147" s="58"/>
      <c r="I147" s="58"/>
      <c r="J147" s="58"/>
      <c r="K147" s="58"/>
      <c r="L147" s="58"/>
      <c r="M147" s="58"/>
      <c r="N147" s="58"/>
      <c r="O147" s="58"/>
    </row>
    <row r="148" spans="1:15" ht="15">
      <c r="A148" s="166" t="s">
        <v>24</v>
      </c>
      <c r="D148" s="58"/>
      <c r="E148" s="58"/>
      <c r="F148" s="58"/>
      <c r="G148" s="58"/>
      <c r="H148" s="58"/>
      <c r="I148" s="58"/>
      <c r="J148" s="58"/>
      <c r="K148" s="58"/>
      <c r="L148" s="58"/>
      <c r="M148" s="58"/>
      <c r="N148" s="58"/>
      <c r="O148" s="58"/>
    </row>
    <row r="149" spans="1:15" ht="15">
      <c r="A149" s="152" t="s">
        <v>38</v>
      </c>
      <c r="D149" s="58"/>
      <c r="E149" s="58"/>
      <c r="F149" s="58"/>
      <c r="G149" s="58"/>
      <c r="H149" s="58"/>
      <c r="I149" s="58"/>
      <c r="J149" s="58"/>
      <c r="K149" s="58"/>
      <c r="L149" s="58"/>
      <c r="M149" s="58"/>
      <c r="N149" s="58"/>
      <c r="O149" s="58"/>
    </row>
    <row r="150" ht="15">
      <c r="C150" s="153"/>
    </row>
  </sheetData>
  <sheetProtection/>
  <mergeCells count="34">
    <mergeCell ref="A126:A134"/>
    <mergeCell ref="B126:B134"/>
    <mergeCell ref="B136:B144"/>
    <mergeCell ref="A99:A107"/>
    <mergeCell ref="B99:B107"/>
    <mergeCell ref="A108:A116"/>
    <mergeCell ref="B108:B116"/>
    <mergeCell ref="A117:A125"/>
    <mergeCell ref="B117:B125"/>
    <mergeCell ref="A72:A80"/>
    <mergeCell ref="B72:B80"/>
    <mergeCell ref="A81:A89"/>
    <mergeCell ref="B81:B89"/>
    <mergeCell ref="A90:A98"/>
    <mergeCell ref="B90:B98"/>
    <mergeCell ref="A45:A53"/>
    <mergeCell ref="B45:B53"/>
    <mergeCell ref="A54:A62"/>
    <mergeCell ref="B54:B62"/>
    <mergeCell ref="A63:A71"/>
    <mergeCell ref="B63:B71"/>
    <mergeCell ref="A18:A26"/>
    <mergeCell ref="B18:B26"/>
    <mergeCell ref="A27:A35"/>
    <mergeCell ref="B27:B35"/>
    <mergeCell ref="A36:A44"/>
    <mergeCell ref="B36:B44"/>
    <mergeCell ref="C3:O3"/>
    <mergeCell ref="C4:O4"/>
    <mergeCell ref="C5:O5"/>
    <mergeCell ref="D6:O6"/>
    <mergeCell ref="D7:O7"/>
    <mergeCell ref="A9:A17"/>
    <mergeCell ref="B9:B17"/>
  </mergeCells>
  <printOptions/>
  <pageMargins left="0.7" right="0.7" top="0.75" bottom="0.75" header="0.3" footer="0.3"/>
  <pageSetup horizontalDpi="600" verticalDpi="600" orientation="portrait" paperSize="13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 IOU DR Program Totals Final 728</dc:title>
  <dc:subject>2011 IOU DR Program Totals Final 728</dc:subject>
  <dc:creator>Gratas Sparnauskas</dc:creator>
  <cp:keywords/>
  <dc:description>2011 IOU DR Program Totals Final 728</dc:description>
  <cp:lastModifiedBy>Gratas Sparnauskas</cp:lastModifiedBy>
  <dcterms:created xsi:type="dcterms:W3CDTF">2010-06-21T20:57:29Z</dcterms:created>
  <dcterms:modified xsi:type="dcterms:W3CDTF">2010-07-29T01:15:07Z</dcterms:modified>
  <cp:category/>
  <cp:version/>
  <cp:contentType/>
  <cp:contentStatus/>
</cp:coreProperties>
</file>