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s.utility.pge.com/Sites/NEMTariff/NEM_2.0_and_DG_Programs/SOMAH/Semi-Annual Administrative Expense Reports/2020 July/"/>
    </mc:Choice>
  </mc:AlternateContent>
  <xr:revisionPtr revIDLastSave="0" documentId="8_{CADD06CE-F64A-4CB4-955A-23EBBD02D04D}" xr6:coauthVersionLast="44" xr6:coauthVersionMax="44" xr10:uidLastSave="{00000000-0000-0000-0000-000000000000}"/>
  <bookViews>
    <workbookView xWindow="-120" yWindow="-120" windowWidth="20730" windowHeight="11160" tabRatio="827" activeTab="6" xr2:uid="{5FBF522B-CC71-4504-8151-9702B7D39162}"/>
  </bookViews>
  <sheets>
    <sheet name="SDG&amp;E (Table 1)" sheetId="10" r:id="rId1"/>
    <sheet name="SCE (Table 2)" sheetId="13" r:id="rId2"/>
    <sheet name="PG&amp;E (Table 3)" sheetId="14" r:id="rId3"/>
    <sheet name="Liberty Utilities (Table 4)" sheetId="7" r:id="rId4"/>
    <sheet name="PacifiCorp (Table 5)" sheetId="12" r:id="rId5"/>
    <sheet name="All IOUs" sheetId="5" r:id="rId6"/>
    <sheet name="Cumulative Costs 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May2007" localSheetId="2">{"2002Frcst","05Month",FALSE,"Frcst Format 2002"}</definedName>
    <definedName name="_____May2007">{"2002Frcst","05Month",FALSE,"Frcst Format 2002"}</definedName>
    <definedName name="____May2007" localSheetId="2">{"2002Frcst","05Month",FALSE,"Frcst Format 2002"}</definedName>
    <definedName name="____May2007">{"2002Frcst","05Month",FALSE,"Frcst Format 2002"}</definedName>
    <definedName name="___Dec05" localSheetId="2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localSheetId="2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May2007" localSheetId="2">{"2002Frcst","05Month",FALSE,"Frcst Format 2002"}</definedName>
    <definedName name="___May2007">{"2002Frcst","05Month",FALSE,"Frcst Format 2002"}</definedName>
    <definedName name="__123Graph_A" hidden="1">#REF!</definedName>
    <definedName name="__123Graph_AGraph2" hidden="1">'[1]Annuity Plan'!#REF!</definedName>
    <definedName name="__123Graph_AGraph4" hidden="1">'[1]Annuity Plan'!#REF!</definedName>
    <definedName name="__123Graph_B" hidden="1">#REF!</definedName>
    <definedName name="__123Graph_C" hidden="1">#REF!</definedName>
    <definedName name="__123Graph_CCHART1" hidden="1">[2]Payable!#REF!</definedName>
    <definedName name="__123Graph_CCHART2" hidden="1">[2]Payable!#REF!</definedName>
    <definedName name="__123Graph_CCHART3" hidden="1">[2]Payable!#REF!</definedName>
    <definedName name="__123Graph_CCHART4" hidden="1">[2]Payable!#REF!</definedName>
    <definedName name="__123Graph_CCHART5" hidden="1">[2]Payable!#REF!</definedName>
    <definedName name="__123Graph_D" hidden="1">#REF!</definedName>
    <definedName name="__123Graph_DCHART1" hidden="1">[2]Payable!#REF!</definedName>
    <definedName name="__123Graph_DCHART2" hidden="1">[2]Payable!#REF!</definedName>
    <definedName name="__123Graph_DCHART3" hidden="1">[2]Payable!#REF!</definedName>
    <definedName name="__123Graph_DCHART4" hidden="1">[2]Payable!#REF!</definedName>
    <definedName name="__123Graph_DCHART5" hidden="1">[2]Payable!#REF!</definedName>
    <definedName name="__123Graph_E" hidden="1">#REF!</definedName>
    <definedName name="__123Graph_F" hidden="1">#REF!</definedName>
    <definedName name="__123Graph_FCHART4" hidden="1">[2]Payable!#REF!</definedName>
    <definedName name="__123Graph_FCHART5" hidden="1">[2]Payable!#REF!</definedName>
    <definedName name="__123Graph_X">[3]reports!#REF!</definedName>
    <definedName name="__Dec05" localSheetId="2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existing_description">#REF!</definedName>
    <definedName name="__ExistingDescription">#REF!</definedName>
    <definedName name="__FDS_HYPERLINK_TOGGLE_STATE__" hidden="1">"ON"</definedName>
    <definedName name="__Jan09" localSheetId="2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May2007" localSheetId="2">{"2002Frcst","05Month",FALSE,"Frcst Format 2002"}</definedName>
    <definedName name="__May2007">{"2002Frcst","05Month",FALSE,"Frcst Format 2002"}</definedName>
    <definedName name="__retro_description">#REF!</definedName>
    <definedName name="_1807">'[4]CAP ADJ'!#REF!</definedName>
    <definedName name="_1808">'[4]CAP ADJ'!#REF!</definedName>
    <definedName name="_1809">'[4]CAP ADJ'!#REF!</definedName>
    <definedName name="_1810">'[4]CAP ADJ'!#REF!</definedName>
    <definedName name="_1812">'[4]CAP ADJ'!#REF!</definedName>
    <definedName name="_1818">'[4]CAP ADJ'!#REF!</definedName>
    <definedName name="_1820">'[4]CAP ADJ'!#REF!</definedName>
    <definedName name="_1st_Year_PSA_Replacement_Cost_in_2000">'[5]NonFuel Expenses'!#REF!</definedName>
    <definedName name="_9000">'[4]CAP ADJ'!#REF!</definedName>
    <definedName name="_9310">'[4]CAP ADJ'!#REF!</definedName>
    <definedName name="_9325">'[4]CAP ADJ'!#REF!</definedName>
    <definedName name="_9330">'[4]CAP ADJ'!#REF!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5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ERF415">[6]Factors!$AW$13:$BA$114</definedName>
    <definedName name="_Fill" hidden="1">#REF!</definedName>
    <definedName name="_Jan09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Key1" hidden="1">'[4]CAP ADJ'!#REF!</definedName>
    <definedName name="_Key2" hidden="1">'[4]CAP ADJ'!#REF!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localSheetId="2">{"2002Frcst","05Month",FALSE,"Frcst Format 2002"}</definedName>
    <definedName name="_May2007">{"2002Frcst","05Month",FALSE,"Frcst Format 2002"}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#REF!</definedName>
    <definedName name="_REC90">#REF!</definedName>
    <definedName name="_REC92">#REF!</definedName>
    <definedName name="_Regression_Out" hidden="1">#REF!</definedName>
    <definedName name="_Regression_X">'[7]Distr LRMCs'!#REF!</definedName>
    <definedName name="_Regression_Y" hidden="1">#REF!</definedName>
    <definedName name="_Sort" hidden="1">'[4]CAP ADJ'!#REF!</definedName>
    <definedName name="_w2" localSheetId="2">{"SourcesUses",#N/A,TRUE,"CFMODEL";"TransOverview",#N/A,TRUE,"CFMODEL"}</definedName>
    <definedName name="_w2">{"SourcesUses",#N/A,TRUE,"CFMODEL";"TransOverview",#N/A,TRUE,"CFMODEL"}</definedName>
    <definedName name="a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a">#REF!</definedName>
    <definedName name="aaa" localSheetId="2">{"Income Statement",#N/A,FALSE,"CFMODEL";"Balance Sheet",#N/A,FALSE,"CFMODEL"}</definedName>
    <definedName name="aaa">{"Income Statement",#N/A,FALSE,"CFMODEL";"Balance Sheet",#N/A,FALSE,"CFMODEL"}</definedName>
    <definedName name="aaaa" localSheetId="2">{"SourcesUses",#N/A,TRUE,"FundsFlow";"TransOverview",#N/A,TRUE,"FundsFlow"}</definedName>
    <definedName name="aaaa">{"SourcesUses",#N/A,TRUE,"FundsFlow";"TransOverview",#N/A,TRUE,"FundsFlow"}</definedName>
    <definedName name="aaaaaaaaaaaaa" localSheetId="2">{"SourcesUses",#N/A,TRUE,"CFMODEL";"TransOverview",#N/A,TRUE,"CFMODEL"}</definedName>
    <definedName name="aaaaaaaaaaaaa">{"SourcesUses",#N/A,TRUE,"CFMODEL";"TransOverview",#N/A,TRUE,"CFMODEL"}</definedName>
    <definedName name="abc">"3Q12KMQDU0T4XKGIPPUR4OEMV"</definedName>
    <definedName name="Account">[8]Inputs!#REF!</definedName>
    <definedName name="ACCRUAL">#REF!</definedName>
    <definedName name="ad" localSheetId="2">{"var_page",#N/A,FALSE,"template"}</definedName>
    <definedName name="ad">{"var_page",#N/A,FALSE,"template"}</definedName>
    <definedName name="adafdadf" localSheetId="2">{"Var_page",#N/A,FALSE,"template"}</definedName>
    <definedName name="adafdadf">{"Var_page",#N/A,FALSE,"template"}</definedName>
    <definedName name="adsadasdasdadasd" localSheetId="2">{"Est_Pg1",#N/A,FALSE,"Estimate2003";"Est_Pg2",#N/A,FALSE,"Estimate2003";"Est_Pg3",#N/A,FALSE,"Estimate2003";"Escalation,",#N/A,FALSE,"Escalation"}</definedName>
    <definedName name="adsadasdasdadasd">{"Est_Pg1",#N/A,FALSE,"Estimate2003";"Est_Pg2",#N/A,FALSE,"Estimate2003";"Est_Pg3",#N/A,FALSE,"Estimate2003";"Escalation,",#N/A,FALSE,"Escalation"}</definedName>
    <definedName name="afdadafa" localSheetId="2">{"by_month",#N/A,TRUE,"template";"destec_month",#N/A,TRUE,"template";"by_quarter",#N/A,TRUE,"template";"destec_quarter",#N/A,TRUE,"template";"by_year",#N/A,TRUE,"template";"destec_annual",#N/A,TRUE,"template"}</definedName>
    <definedName name="afdadafa">{"by_month",#N/A,TRUE,"template";"destec_month",#N/A,TRUE,"template";"by_quarter",#N/A,TRUE,"template";"destec_quarter",#N/A,TRUE,"template";"by_year",#N/A,TRUE,"template";"destec_annual",#N/A,TRUE,"template"}</definedName>
    <definedName name="ag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mort">'[9]Pen Exp Before 7.1'!$E$52</definedName>
    <definedName name="AMORT1">'[9]Pen Exp Before 7.1'!$I$52</definedName>
    <definedName name="ANALYSIS89">#REF!</definedName>
    <definedName name="Annual_Cash_Sweep_Amount">'[10]Cash Sweep'!$C$14:$W$14</definedName>
    <definedName name="Annual_Equity_Investment">'[8]Cash Flow'!#REF!</definedName>
    <definedName name="Annual_Maintenance_Input">[8]Inputs!$B$157</definedName>
    <definedName name="anscount">2</definedName>
    <definedName name="application">#REF!</definedName>
    <definedName name="Appropriate_IPP_Debt_Ratio">#REF!</definedName>
    <definedName name="AREA1">#REF!</definedName>
    <definedName name="AS2DocOpenMode">"AS2DocumentEdit"</definedName>
    <definedName name="AS2HasNoAutoHeaderFooter">" "</definedName>
    <definedName name="AS2NamedRange">3</definedName>
    <definedName name="AS2ReportLS">1</definedName>
    <definedName name="AS2StaticLS" hidden="1">#REF!</definedName>
    <definedName name="AS2SyncStepLS">0</definedName>
    <definedName name="AS2TickmarkLS" hidden="1">#REF!</definedName>
    <definedName name="AS2VersionLS">300</definedName>
    <definedName name="asian_meanreversion">#REF!</definedName>
    <definedName name="asian_model">#REF!</definedName>
    <definedName name="asian_volatility">#REF!</definedName>
    <definedName name="asset_codes">[11]Inputs!$B$7</definedName>
    <definedName name="Assets">'[12]Account Balances'!$R$5,'[12]Account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</definedName>
    <definedName name="Athens_Minimum_PILOT_Payment">[8]Inputs!#REF!</definedName>
    <definedName name="Athens_Percentage_of_PILOT_Payments">[8]Inputs!#REF!</definedName>
    <definedName name="Athens_PILOT_Shortfall_Benchmark_Payment">[8]Inputs!#REF!</definedName>
    <definedName name="b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b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B_MTR">6</definedName>
    <definedName name="barriercap_meanreversion">#REF!</definedName>
    <definedName name="barriercap_model">#REF!</definedName>
    <definedName name="barriercap_volatility">#REF!</definedName>
    <definedName name="barrieropt_volatility">#REF!</definedName>
    <definedName name="bbb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bbb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bestof_meanreversion">#REF!</definedName>
    <definedName name="bestof_meanreversion2">#REF!</definedName>
    <definedName name="bestof_meanreversion3">#REF!</definedName>
    <definedName name="bestof_meshpoints">#REF!</definedName>
    <definedName name="bestof_model">#REF!</definedName>
    <definedName name="bestof_volatility">#REF!</definedName>
    <definedName name="bestof_volatility2">#REF!</definedName>
    <definedName name="bestof_volatility3">#REF!</definedName>
    <definedName name="BG_Del">15</definedName>
    <definedName name="BG_Ins">4</definedName>
    <definedName name="BG_Mod">6</definedName>
    <definedName name="bond_meanreversion">#REF!</definedName>
    <definedName name="bond_model">#REF!</definedName>
    <definedName name="bond_volatility">#REF!</definedName>
    <definedName name="bondforward_meanreversion">#REF!</definedName>
    <definedName name="bondforward_model">#REF!</definedName>
    <definedName name="bondforward_volatility">#REF!</definedName>
    <definedName name="bondfutopt_meanreversion">#REF!</definedName>
    <definedName name="bondfutopt_model">#REF!</definedName>
    <definedName name="bondfutopt_volatility">#REF!</definedName>
    <definedName name="bondfuture_meanreversion">#REF!</definedName>
    <definedName name="bondfuture_model">#REF!</definedName>
    <definedName name="bondfuture_volatility">#REF!</definedName>
    <definedName name="bondoption_meanreversion">#REF!</definedName>
    <definedName name="bondoption_model">#REF!</definedName>
    <definedName name="bondoption_volatility">#REF!</definedName>
    <definedName name="BSAcct">#REF!</definedName>
    <definedName name="BSBal">#REF!</definedName>
    <definedName name="BSDesc">#REF!</definedName>
    <definedName name="bsentity">#REF!</definedName>
    <definedName name="Bsheet">#REF!</definedName>
    <definedName name="BUILD">[13]Building!$A$2:$E$97</definedName>
    <definedName name="calspread_meanreversion">#REF!</definedName>
    <definedName name="calspread_meshpoints">#REF!</definedName>
    <definedName name="calspread_model">#REF!</definedName>
    <definedName name="calspread_volatility">#REF!</definedName>
    <definedName name="calspread_volatility2">#REF!</definedName>
    <definedName name="capexentity">#REF!</definedName>
    <definedName name="capfloor_meanreversion">#REF!</definedName>
    <definedName name="capfloor_model">#REF!</definedName>
    <definedName name="capfloor_volatility">#REF!</definedName>
    <definedName name="Cash_Sweep_Switch">[8]Inputs!#REF!</definedName>
    <definedName name="category">#REF!</definedName>
    <definedName name="CBWorkbookPriority">-21190210</definedName>
    <definedName name="cc">#REF!</definedName>
    <definedName name="ccc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2">{"variance_page",#N/A,FALSE,"template"}</definedName>
    <definedName name="cccc">{"variance_page",#N/A,FALSE,"template"}</definedName>
    <definedName name="ccccccc" localSheetId="2">{"SourcesUses",#N/A,TRUE,#N/A;"TransOverview",#N/A,TRUE,"CFMODEL"}</definedName>
    <definedName name="ccccccc">{"SourcesUses",#N/A,TRUE,#N/A;"TransOverview",#N/A,TRUE,"CFMODEL"}</definedName>
    <definedName name="ccccccccccccccc" localSheetId="2">{"SourcesUses",#N/A,TRUE,"FundsFlow";"TransOverview",#N/A,TRUE,"FundsFlow"}</definedName>
    <definedName name="ccccccccccccccc">{"SourcesUses",#N/A,TRUE,"FundsFlow";"TransOverview",#N/A,TRUE,"FundsFlow"}</definedName>
    <definedName name="CCPlan">#REF!</definedName>
    <definedName name="ccyswapopt_meanreversion">#REF!</definedName>
    <definedName name="ccyswapopt_model">#REF!</definedName>
    <definedName name="ccyswapopt_volatility">#REF!</definedName>
    <definedName name="ccyswapopt_volatility2">#REF!</definedName>
    <definedName name="cfentity">#REF!</definedName>
    <definedName name="Chart">"Chart 3"</definedName>
    <definedName name="Commercial_Operation_Year">[14]Inputs!$B$197</definedName>
    <definedName name="Commercial_Rev_Growth">[15]Assumptions!$C$11</definedName>
    <definedName name="confidence">[11]Inputs!$B$12</definedName>
    <definedName name="Construction_Facility_Balance_End_of_Month">'[8]Construction Draw Schedule'!#REF!</definedName>
    <definedName name="convertible_treesteps">#REF!</definedName>
    <definedName name="convertible_volatility">#REF!</definedName>
    <definedName name="Corporate_Guarantee_Switch">[8]Inputs!#REF!</definedName>
    <definedName name="corr_data">[11]Inputs!$B$6</definedName>
    <definedName name="Cost_of_Corporate_Guarantee">[8]Inputs!#REF!</definedName>
    <definedName name="County___Town_Tax_Billing_Month">[8]Inputs!#REF!</definedName>
    <definedName name="crack_meanreversion">#REF!</definedName>
    <definedName name="crack_meanreversion2">#REF!</definedName>
    <definedName name="crack_meanreversion3">#REF!</definedName>
    <definedName name="crack_meshpoints">#REF!</definedName>
    <definedName name="crack_model">#REF!</definedName>
    <definedName name="crack_volatility">#REF!</definedName>
    <definedName name="crack_volatility2">#REF!</definedName>
    <definedName name="crack_volatility3">#REF!</definedName>
    <definedName name="CreditStats" hidden="1">#REF!</definedName>
    <definedName name="_xlnm.Criteria">'[4]CAP ADJ'!#REF!</definedName>
    <definedName name="Criteria_MI">'[4]CAP ADJ'!#REF!</definedName>
    <definedName name="cross_corrs">[11]Inputs!$B$27</definedName>
    <definedName name="CTHRS">[16]Mstr!#REF!</definedName>
    <definedName name="cumCOLA">'[17]cum CPI'!$A$7:$B$43</definedName>
    <definedName name="Cumulative_Cash_Flow">'[8]Cash Flow'!#REF!</definedName>
    <definedName name="CurrentDimensionReference">'[18]Setup -&gt;'!$G$29</definedName>
    <definedName name="CurrentMo">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Balances'!$R$109:$R$115</definedName>
    <definedName name="CurrentMonth">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Balances'!$R$109:$R$115</definedName>
    <definedName name="Customers">#REF!</definedName>
    <definedName name="d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_2" localSheetId="2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_2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addy" localSheetId="2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ddy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TA">'[19]FS Dnld SAVE THIS'!$A$5:$D$1596</definedName>
    <definedName name="DATA1">#REF!</definedName>
    <definedName name="DATA11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_Table">[20]Input!$T$4:$AA$27</definedName>
    <definedName name="dateorder">#REF!</definedName>
    <definedName name="dd" localSheetId="2">{"Income Statement",#N/A,FALSE,"CFMODEL";"Balance Sheet",#N/A,FALSE,"CFMODEL"}</definedName>
    <definedName name="dd">{"Income Statement",#N/A,FALSE,"CFMODEL";"Balance Sheet",#N/A,FALSE,"CFMODEL"}</definedName>
    <definedName name="ddd" localSheetId="2">{"SourcesUses",#N/A,TRUE,#N/A;"TransOverview",#N/A,TRUE,"CFMODEL"}</definedName>
    <definedName name="ddd">{"SourcesUses",#N/A,TRUE,#N/A;"TransOverview",#N/A,TRUE,"CFMODEL"}</definedName>
    <definedName name="dddd" localSheetId="2">{"SourcesUses",#N/A,TRUE,"CFMODEL";"TransOverview",#N/A,TRUE,"CFMODEL"}</definedName>
    <definedName name="dddd">{"SourcesUses",#N/A,TRUE,"CFMODEL";"TransOverview",#N/A,TRUE,"CFMODEL"}</definedName>
    <definedName name="dddddddd" localSheetId="2">{"Income Statement",#N/A,FALSE,"CFMODEL";"Balance Sheet",#N/A,FALSE,"CFMODEL"}</definedName>
    <definedName name="dddddddd">{"Income Statement",#N/A,FALSE,"CFMODEL";"Balance Sheet",#N/A,FALSE,"CFMODEL"}</definedName>
    <definedName name="ddddddddddddddd" localSheetId="2">{"SourcesUses",#N/A,TRUE,"CFMODEL";"TransOverview",#N/A,TRUE,"CFMODEL"}</definedName>
    <definedName name="ddddddddddddddd">{"SourcesUses",#N/A,TRUE,"CFMODEL";"TransOverview",#N/A,TRUE,"CFMODEL"}</definedName>
    <definedName name="dddddddddddddddddd" localSheetId="2">{"SourcesUses",#N/A,TRUE,#N/A;"TransOverview",#N/A,TRUE,"CFMODEL"}</definedName>
    <definedName name="dddddddddddddddddd">{"SourcesUses",#N/A,TRUE,#N/A;"TransOverview",#N/A,TRUE,"CFMODEL"}</definedName>
    <definedName name="ddddddddddddddddddddd" localSheetId="2">{"SourcesUses",#N/A,TRUE,"FundsFlow";"TransOverview",#N/A,TRUE,"FundsFlow"}</definedName>
    <definedName name="ddddddddddddddddddddd">{"SourcesUses",#N/A,TRUE,"FundsFlow";"TransOverview",#N/A,TRUE,"FundsFlow"}</definedName>
    <definedName name="ddddddddddddddddddddddd" localSheetId="2">{"SourcesUses",#N/A,TRUE,#N/A;"TransOverview",#N/A,TRUE,"CFMODEL"}</definedName>
    <definedName name="ddddddddddddddddddddddd">{"SourcesUses",#N/A,TRUE,#N/A;"TransOverview",#N/A,TRUE,"CFMODEL"}</definedName>
    <definedName name="ddf" localSheetId="2">{"2002Frcst","06Month",FALSE,"Frcst Format 2002"}</definedName>
    <definedName name="ddf">{"2002Frcst","06Month",FALSE,"Frcst Format 2002"}</definedName>
    <definedName name="Debt_Service_Reserve_Drawn_Spread_year_1_to_5">[8]Inputs!#REF!</definedName>
    <definedName name="Debt_Service_Reserve_Drawn_Spread_year_6_plus">[8]Inputs!#REF!</definedName>
    <definedName name="Debt_Service_Reserve_Fund">[8]Inputs!#REF!</definedName>
    <definedName name="Debt_Service_Reserve_Fund_Change">[8]Debt!#REF!</definedName>
    <definedName name="Debt_Service_Reserve_Fund_Initial_Capitalization">[8]Inputs!#REF!</definedName>
    <definedName name="Debt_Service_Reserve_Fund_Initital_Capitalization">[8]Inputs!#REF!</definedName>
    <definedName name="Debt_Service_Reserve_Fund_Interest">[8]Debt!#REF!</definedName>
    <definedName name="Debt_Service_Reserve_LOC_Fee_Rate_year_1_to_5">[8]Inputs!#REF!</definedName>
    <definedName name="Debt_Service_Reserve_LOC_Fee_Rate_year_6_plus">[8]Inputs!#REF!</definedName>
    <definedName name="Debt_Service_Reserve_LOC_Loan_Spread">[5]Inputs!#REF!</definedName>
    <definedName name="Debt_Service_Reserve_LOC_Spread">[8]Inputs!#REF!</definedName>
    <definedName name="Debt_Service_Reserve_Switch">[8]Inputs!#REF!</definedName>
    <definedName name="decimalsep">#REF!</definedName>
    <definedName name="DEFTO65FACTOR">#REF!</definedName>
    <definedName name="DELICIAS_operating_exp">#REF!</definedName>
    <definedName name="DELTA">#REF!</definedName>
    <definedName name="Depreciable_Life">[21]Assumptions!$C$22</definedName>
    <definedName name="Desktop">#REF!</definedName>
    <definedName name="dfdfd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isaster">#REF!</definedName>
    <definedName name="disc_date">[22]Input!$B$3</definedName>
    <definedName name="disc_month">#REF!</definedName>
    <definedName name="disc_year">[22]Input!$C$3</definedName>
    <definedName name="Discount_Year">[8]Inputs!$B$84</definedName>
    <definedName name="distribution_portanl">[11]Inputs!$B$24</definedName>
    <definedName name="DP1287TB1">#REF!</definedName>
    <definedName name="dual_treesteps">#REF!</definedName>
    <definedName name="dual_volatility">#REF!</definedName>
    <definedName name="dual_volatility2">#REF!</definedName>
    <definedName name="dupper12">[9]Parameters!$D$19</definedName>
    <definedName name="DZ.IndSpec_Left" hidden="1">#REF!</definedName>
    <definedName name="DZ.IndSpec_Right" hidden="1">#REF!</definedName>
    <definedName name="E.R.">2.15</definedName>
    <definedName name="E_Data">#REF!</definedName>
    <definedName name="eeeeeeeeeee" localSheetId="2">{"SourcesUses",#N/A,TRUE,#N/A;"TransOverview",#N/A,TRUE,"CFMODEL"}</definedName>
    <definedName name="eeeeeeeeeee">{"SourcesUses",#N/A,TRUE,#N/A;"TransOverview",#N/A,TRUE,"CFMODEL"}</definedName>
    <definedName name="eeeeeeeeeeeeeeeeee" localSheetId="2">{"SourcesUses",#N/A,TRUE,"FundsFlow";"TransOverview",#N/A,TRUE,"FundsFlow"}</definedName>
    <definedName name="eeeeeeeeeeeeeeeeee">{"SourcesUses",#N/A,TRUE,"FundsFlow";"TransOverview",#N/A,TRUE,"FundsFlow"}</definedName>
    <definedName name="effective_date">[11]Inputs!$B$14</definedName>
    <definedName name="eighty_seven">[23]Cash_Flow!#REF!</definedName>
    <definedName name="EnergyServices_Rev_Growth">[15]Assumptions!$C$13</definedName>
    <definedName name="Enterprise">#REF!</definedName>
    <definedName name="entity">#REF!</definedName>
    <definedName name="entity1">#REF!</definedName>
    <definedName name="Equity_Bridge_Loan_Interest_Expense_Lease">[8]Debt!#REF!</definedName>
    <definedName name="equityapo_volatility">#REF!</definedName>
    <definedName name="equityoption_treesteps">#REF!</definedName>
    <definedName name="equityoption_volatility">#REF!</definedName>
    <definedName name="ESSBASE_AREA">#REF!</definedName>
    <definedName name="eurofutopt_meanreversion">#REF!</definedName>
    <definedName name="eurofutopt_model">#REF!</definedName>
    <definedName name="eurofutopt_volatility">#REF!</definedName>
    <definedName name="ev.Calculation">-4105</definedName>
    <definedName name="ev.Initialized">FALSE</definedName>
    <definedName name="EXA">#REF!</definedName>
    <definedName name="Excess_Dividend_Tax_Amount_Unlevered">#REF!</definedName>
    <definedName name="Excess_Dividends_Tax_Amount">#REF!</definedName>
    <definedName name="exchange_rates">[11]Inputs!$B$29</definedName>
    <definedName name="existing">#REF!</definedName>
    <definedName name="existing_table">#REF!</definedName>
    <definedName name="f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ACT">[9]Factors!$B$9:$H$109</definedName>
    <definedName name="fdasdfdsadf">#REF!</definedName>
    <definedName name="fdfdfdfd">#REF!</definedName>
    <definedName name="fdfdfdfdfd">#REF!</definedName>
    <definedName name="FEDELEC">#REF!</definedName>
    <definedName name="Federal_Income_Tax_Amount">#REF!</definedName>
    <definedName name="Federal_Income_Tax_Amount_Unlevered">#REF!</definedName>
    <definedName name="FEDGAS">#REF!</definedName>
    <definedName name="fedopt_volatility">#REF!</definedName>
    <definedName name="fff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ff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gvfgf">#REF!</definedName>
    <definedName name="fielddelim">#REF!</definedName>
    <definedName name="Fin_Plan_1293">#REF!</definedName>
    <definedName name="Fire_District_Payment_Base_Year">[8]Inputs!#REF!</definedName>
    <definedName name="Fire_District_Payment_Input">[8]Inputs!#REF!</definedName>
    <definedName name="FirstOne">'[24]Sort By Co'!#REF!</definedName>
    <definedName name="Fletes" localSheetId="2">{#N/A,#N/A,FALSE,"Aging Summary";#N/A,#N/A,FALSE,"Ratio Analysis";#N/A,#N/A,FALSE,"Test 120 Day Accts";#N/A,#N/A,FALSE,"Tickmarks"}</definedName>
    <definedName name="Fletes">{#N/A,#N/A,FALSE,"Aging Summary";#N/A,#N/A,FALSE,"Ratio Analysis";#N/A,#N/A,FALSE,"Test 120 Day Accts";#N/A,#N/A,FALSE,"Tickmarks"}</definedName>
    <definedName name="Fringe_Rate_1995">'[25]FED G&amp;A Assumption Rates'!$B$4</definedName>
    <definedName name="Fringe_Rate_1996">'[25]FED G&amp;A Assumption Rates'!$C$4</definedName>
    <definedName name="Fringe_Rate_1997">'[25]FED G&amp;A Assumption Rates'!$D$4</definedName>
    <definedName name="Fringe_Rate_1998">'[25]FED G&amp;A Assumption Rates'!$E$4</definedName>
    <definedName name="Fringe_Rate_1999">'[25]FED G&amp;A Assumption Rates'!$F$4</definedName>
    <definedName name="Fringe_Rate_2000">'[25]FED G&amp;A Assumption Rates'!$G$4</definedName>
    <definedName name="FUN">[8]Inputs!#REF!</definedName>
    <definedName name="FutDates">[26]Futures!$J$1:$BT$2</definedName>
    <definedName name="FutMTM">[26]Futures!$B$34:$BT$50</definedName>
    <definedName name="FutVol">[26]Futures!$B$7:$BT$25</definedName>
    <definedName name="fwdopt_meanreversion">#REF!</definedName>
    <definedName name="fwdopt_meshpoints">#REF!</definedName>
    <definedName name="fwdopt_model">#REF!</definedName>
    <definedName name="FYE">[27]Input1!$B$6</definedName>
    <definedName name="g" localSheetId="2">{"SourcesUses",#N/A,TRUE,#N/A;"TransOverview",#N/A,TRUE,"CFMODEL"}</definedName>
    <definedName name="g">{"SourcesUses",#N/A,TRUE,#N/A;"TransOverview",#N/A,TRUE,"CFMODEL"}</definedName>
    <definedName name="GasServicesDates">[26]GasServices!$L$1:$BU$2</definedName>
    <definedName name="GasServicesMTM">[26]GasServices!$B$62:$BU$105</definedName>
    <definedName name="GasServicesVol">[26]GasServices!$B$7:$BU$50</definedName>
    <definedName name="Gastos_a_prorratear">#REF!</definedName>
    <definedName name="gatt">[28]Parameters!$D$16</definedName>
    <definedName name="gfdg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gfgf">[16]Mstr!#REF!</definedName>
    <definedName name="gggg" localSheetId="2">{"SourcesUses",#N/A,TRUE,#N/A;"TransOverview",#N/A,TRUE,"CFMODEL"}</definedName>
    <definedName name="gggg">{"SourcesUses",#N/A,TRUE,#N/A;"TransOverview",#N/A,TRUE,"CFMODEL"}</definedName>
    <definedName name="Gross_Earnings_Tax_Amount">'[8]Income Taxes'!#REF!</definedName>
    <definedName name="guam" localSheetId="2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hhh" localSheetId="2">{"SourcesUses",#N/A,TRUE,#N/A;"TransOverview",#N/A,TRUE,"CFMODEL"}</definedName>
    <definedName name="hhhh">{"SourcesUses",#N/A,TRUE,#N/A;"TransOverview",#N/A,TRUE,"CFMODEL"}</definedName>
    <definedName name="hkjhkhkjhkh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>[29]LTM!$G$461:$J$461,[29]LTM!$G$463:$J$464,[29]LTM!$G$468:$J$469,[29]LTM!$G$473:$J$475,[29]LTM!$G$480:$J$480,[29]LTM!$G$484:$J$485,[29]LTM!$G$490:$J$490,[29]LTM!$G$514:$J$518,[29]LTM!$G$525:$J$526,[29]LTM!$G$532:$J$537</definedName>
    <definedName name="hn.ConvertZero2">[29]LTM!$G$560:$J$560,[29]LTM!$H$590:$J$591,[29]LTM!$H$614:$J$614,[29]LTM!$H$635:$J$636,[29]LTM!$G$676:$J$680,[29]LTM!$G$686:$J$686,[29]LTM!$G$688:$J$694,[29]LTM!$G$681:$J$682</definedName>
    <definedName name="hn.ConvertZero3">[29]LTM!$G$699:$J$706,[29]LTM!$G$710:$J$714,[29]LTM!$G$717:$J$734,[29]LTM!$G$738:$J$738,[29]LTM!$G$745:$J$751</definedName>
    <definedName name="hn.ConvertZero4">[29]LTM!$G$840:$J$840,[29]LTM!$H$1266:$J$1266,[29]LTM!$G$1267:$J$1267,[29]LTM!$G$1454:$J$1461,[29]LTM!$J$1462,[29]LTM!$J$1463,[29]LTM!$G$1468:$J$1469,[29]LTM!$L$1469:$N$1469</definedName>
    <definedName name="hn.ConvertZeroUnhide1">[29]LTM!$G$1469:$J$1469,[29]LTM!$L$1469:$N$1469,[29]LTM!$H$1266:$J$1266</definedName>
    <definedName name="hn.Delete015" hidden="1">#REF!,#REF!,#REF!,#REF!</definedName>
    <definedName name="hn.domestic" hidden="1">#REF!</definedName>
    <definedName name="hn.DZ_MultByFXRates">[29]DropZone!$B$2:$I$118,[29]DropZone!$B$120:$I$132,[29]DropZone!$B$134:$I$136,[29]DropZone!$B$138:$I$146</definedName>
    <definedName name="hn.ExtDb">FALSE</definedName>
    <definedName name="hn.Global" hidden="1">#REF!</definedName>
    <definedName name="hn.LTM_MultByFXRates">[29]LTM!$G$461:$N$477,[29]LTM!$G$480:$N$539,[29]LTM!$G$548:$N$667,[29]LTM!$G$676:$N$1266,[29]LTM!$G$1454:$N$1461,[29]LTM!$G$1463:$N$1465,[29]LTM!$G$1468:$N$1469</definedName>
    <definedName name="hn.ModelType">"DEAL"</definedName>
    <definedName name="hn.ModelVersion">1</definedName>
    <definedName name="hn.MultbyFXRates">[29]LTM!$G$461:$N$477,[29]LTM!$G$480:$N$539,[29]LTM!$G$548:$N$667,[29]LTM!$G$676:$N$1266,[29]LTM!$G$1454:$N$1461,[29]LTM!$G$1463:$N$1465,[29]LTM!$G$1468:$N$1469</definedName>
    <definedName name="hn.MultByFXRates1">[29]LTM!$G$461:$G$477,[29]LTM!$G$480:$G$539,[29]LTM!$G$548:$G$562,[29]LTM!$G$676:$G$840,[29]LTM!$G$1454:$G$1469</definedName>
    <definedName name="hn.MultByFXRates2">[29]LTM!$H$461:$H$477,[29]LTM!$H$480:$H$539,[29]LTM!$H$548:$H$667,[29]LTM!$H$676:$H$1266,[29]LTM!$H$1454:$H$1469</definedName>
    <definedName name="hn.MultByFXRates3">[29]LTM!$I$461:$I$477,[29]LTM!$I$480:$I$539,[29]LTM!$I$548:$I$667,[29]LTM!$I$676:$I$1266,[29]LTM!$I$1454:$I$1469</definedName>
    <definedName name="hn.MultbyFxrates4">[29]LTM!$J$461:$J$477,[29]LTM!$J$480:$J$539,[29]LTM!$J$548:$J$668,[29]LTM!$J$676:$J$1266,[29]LTM!$J$1454:$J$1461,[29]LTM!$J$1463:$J$1465,[29]LTM!$J$1468</definedName>
    <definedName name="hn.multbyfxrates5">[29]LTM!$L$461:$L$477,[29]LTM!$L$480:$L$539,[29]LTM!$L$548:$L$562,[29]LTM!$L$676:$L$840,[29]LTM!$L$1454:$L$1469</definedName>
    <definedName name="hn.multbyfxrates6">[29]LTM!$M$461:$M$477,[29]LTM!$M$480:$M$539,[29]LTM!$M$548:$M$668,[29]LTM!$M$676:$M$1266,[29]LTM!$M$1454:$M$1469</definedName>
    <definedName name="hn.multbyfxrates7">[29]LTM!$N$461:$N$477,[29]LTM!$N$480:$N$539,[29]LTM!$N$548:$N$667,[29]LTM!$N$676:$N$1266,[29]LTM!$N$1454:$N$1469</definedName>
    <definedName name="hn.MultByFXRatesBot1">[29]LTM!$G$676:$G$682,[29]LTM!$G$686,[29]LTM!$G$688:$G$694,[29]LTM!$G$699:$G$706,[29]LTM!$G$710:$G$714,[29]LTM!$G$717:$G$734,[29]LTM!$G$738,[29]LTM!$G$738,[29]LTM!$G$745:$G$751,[29]LTM!$G$840,[29]LTM!$G$1454:$G$1461,[29]LTM!$G$1468:$G$1469</definedName>
    <definedName name="hn.MultByFXRatesBot2">[29]LTM!$H$676:$H$682,[29]LTM!$H$686,[29]LTM!$H$688:$H$694,[29]LTM!$H$699:$H$706,[29]LTM!$H$710:$H$714,[29]LTM!$H$717:$H$734,[29]LTM!$H$738,[29]LTM!$H$745:$H$751,[29]LTM!$H$840,[29]LTM!$H$1266,[29]LTM!$H$1454:$H$1461,[29]LTM!$H$1468:$H$1469</definedName>
    <definedName name="hn.MultByFXRatesBot3">[29]LTM!$I$676:$I$682,[29]LTM!$I$686,[29]LTM!$I$688:$I$694,[29]LTM!$I$699:$I$706,[29]LTM!$I$710:$I$714,[29]LTM!$I$717:$I$734,[29]LTM!$I$738,[29]LTM!$I$745:$I$751,[29]LTM!$I$840,[29]LTM!$I$1266,[29]LTM!$I$1454:$I$1461,[29]LTM!$I$1468:$I$1469</definedName>
    <definedName name="hn.MultByFXRatesBot4">[29]LTM!$J$676:$J$682,[29]LTM!$J$686,[29]LTM!$J$688:$J$694,[29]LTM!$J$699:$J$706,[29]LTM!$J$710:$J$714,[29]LTM!$J$717:$J$734,[29]LTM!$J$738,[29]LTM!$J$745:$J$751,[29]LTM!$J$840,[29]LTM!$J$1266,[29]LTM!$J$1454:$J$1461,[29]LTM!$J$1463:$J$1465,[29]LTM!$J$1468</definedName>
    <definedName name="hn.MultByFXRatesBot5">[29]LTM!$L$676:$L$682,[29]LTM!$L$686,[29]LTM!$L$688:$L$694,[29]LTM!$L$699:$L$706,[29]LTM!$L$710:$L$714,[29]LTM!$L$717:$L$734,[29]LTM!$L$738,[29]LTM!$L$745:$L$751,[29]LTM!$L$837:$L$838,[29]LTM!$L$1454:$L$1458,[29]LTM!$L$1468:$L$1469</definedName>
    <definedName name="hn.MultByFXRatesBot6">[29]LTM!$M$676:$M$682,[29]LTM!$M$686,[29]LTM!$M$688:$M$694,[29]LTM!$M$699:$M$706,[29]LTM!$M$710:$M$714,[29]LTM!$M$717:$M$734,[29]LTM!$M$738,[29]LTM!$M$745:$M$751,[29]LTM!$M$837:$M$838,[29]LTM!$M$1454:$M$1458,[29]LTM!$M$1468:$M$1469</definedName>
    <definedName name="hn.MultByFXRatesBot7">[29]LTM!$N$676:$N$682,[29]LTM!$N$686,[29]LTM!$N$688:$N$694,[29]LTM!$N$699:$N$706,[29]LTM!$N$710:$N$714,[29]LTM!$N$717:$N$734,[29]LTM!$N$738,[29]LTM!$N$745:$N$751,[29]LTM!$N$837:$N$838,[29]LTM!$N$1454:$N$1458,[29]LTM!$N$1468:$N$1469</definedName>
    <definedName name="hn.MultByFXRatesTop1">[29]LTM!$G$461,[29]LTM!$G$463:$G$464,[29]LTM!$G$468:$G$469,[29]LTM!$G$473:$G$475,[29]LTM!$G$480,[29]LTM!$G$484:$G$485,[29]LTM!$G$490:$G$509,[29]LTM!$G$512,[29]LTM!$G$514:$G$518,[29]LTM!$G$525:$G$526,[29]LTM!$G$532:$G$537,[29]LTM!$G$560</definedName>
    <definedName name="hn.MultByFXRatesTop2">[29]LTM!$H$461,[29]LTM!$H$463:$H$464,[29]LTM!$H$468:$H$469,[29]LTM!$H$473:$H$475,[29]LTM!$H$480,[29]LTM!$H$484:$H$485,[29]LTM!$H$490:$H$509,[29]LTM!$H$512,[29]LTM!$H$514:$H$518,[29]LTM!$H$525:$H$526,[29]LTM!$H$532:$H$537,[29]LTM!$H$560,[29]LTM!$H$590:$H$591,[29]LTM!$H$614:$H$631,[29]LTM!$H$635:$H$636</definedName>
    <definedName name="hn.MultByFXRatesTop3">[29]LTM!$I$461,[29]LTM!$I$463:$I$464,[29]LTM!$I$468:$I$469,[29]LTM!$I$473:$I$475,[29]LTM!$I$480,[29]LTM!$I$484:$I$485,[29]LTM!$I$490:$I$509,[29]LTM!$I$512,[29]LTM!$I$514:$I$518,[29]LTM!$I$525:$I$526,[29]LTM!$I$532:$I$537,[29]LTM!$I$560,[29]LTM!$I$590:$I$591,[29]LTM!$I$614:$I$631,[29]LTM!$I$635:$I$636</definedName>
    <definedName name="hn.MultByFXRatesTop4">[29]LTM!$J$461,[29]LTM!$J$463:$J$464,[29]LTM!$J$468:$J$469,[29]LTM!$J$473:$J$475,[29]LTM!$J$480,[29]LTM!$J$484:$J$485,[29]LTM!$J$490:$J$509,[29]LTM!$J$512,[29]LTM!$J$514:$J$518,[29]LTM!$J$525:$J$526,[29]LTM!$J$532:$J$537,[29]LTM!$J$560,[29]LTM!$J$590:$J$591,[29]LTM!$J$614:$J$631,[29]LTM!$J$635:$J$636</definedName>
    <definedName name="hn.MultByFXRatesTop5">[29]LTM!$L$461,[29]LTM!$L$463:$L$464,[29]LTM!$L$468:$L$469,[29]LTM!$L$473:$L$475,[29]LTM!$L$480,[29]LTM!$L$484:$L$485,[29]LTM!$L$490:$L$509,[29]LTM!$L$512,[29]LTM!$L$514:$L$518,[29]LTM!$L$525:$L$526,[29]LTM!$L$532:$L$537,[29]LTM!$L$560</definedName>
    <definedName name="hn.MultByFXRatesTop6">[29]LTM!$M$461,[29]LTM!$M$463:$M$464,[29]LTM!$M$468:$M$469,[29]LTM!$M$473:$M$475,[29]LTM!$M$480,[29]LTM!$M$484:$M$485,[29]LTM!$M$490:$M$509,[29]LTM!$M$512,[29]LTM!$M$514:$M$518,[29]LTM!$M$525:$M$526,[29]LTM!$M$532:$M$537,[29]LTM!$M$560,[29]LTM!$M$590:$M$591,[29]LTM!$M$614:$M$631,[29]LTM!$M$635:$M$636</definedName>
    <definedName name="hn.MultByFXRatesTop7">[29]LTM!$N$461,[29]LTM!$N$463:$N$464,[29]LTM!$N$468:$N$469,[29]LTM!$N$473:$N$475,[29]LTM!$N$480,[29]LTM!$N$484:$N$485,[29]LTM!$N$490:$N$509,[29]LTM!$N$512,[29]LTM!$N$514:$N$518,[29]LTM!$N$525:$N$526,[29]LTM!$N$532:$N$537,[29]LTM!$N$560,[29]LTM!$N$590:$N$591,[29]LTM!$N$614:$N$631,[29]LTM!$N$635:$N$636</definedName>
    <definedName name="hn.NoUpload">0</definedName>
    <definedName name="hn.Version">"Version 2.14"</definedName>
    <definedName name="hn.YearLabel" hidden="1">#REF!</definedName>
    <definedName name="HOJA" localSheetId="2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localSheetId="2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me_ccy">[11]Inputs!$B$13</definedName>
    <definedName name="horizon">[11]Inputs!$B$11</definedName>
    <definedName name="HTML_CodePage">1252</definedName>
    <definedName name="HTML_Control" localSheetId="2">{"'Attachment'!$A$1:$L$49"}</definedName>
    <definedName name="HTML_Control">{"'Attachment'!$A$1:$L$49"}</definedName>
    <definedName name="HTML_Control1" localSheetId="2">{"'Attachment'!$A$1:$L$49"}</definedName>
    <definedName name="HTML_Control1">{"'Attachment'!$A$1:$L$49"}</definedName>
    <definedName name="HTML_Control2" localSheetId="2">{"'Attachment'!$A$1:$L$49"}</definedName>
    <definedName name="HTML_Control2">{"'Attachment'!$A$1:$L$49"}</definedName>
    <definedName name="HTML_Control3" localSheetId="2">{"'Attachment'!$A$1:$L$49"}</definedName>
    <definedName name="HTML_Control3">{"'Attachment'!$A$1:$L$49"}</definedName>
    <definedName name="HTML_Description">""</definedName>
    <definedName name="HTML_Email">""</definedName>
    <definedName name="HTML_Header">"Attachment"</definedName>
    <definedName name="HTML_LastUpdate">"09/19/2001"</definedName>
    <definedName name="HTML_LineAfter">FALSE</definedName>
    <definedName name="HTML_LineBefore">FALSE</definedName>
    <definedName name="HTML_Name">"SEMPRA ENERGY"</definedName>
    <definedName name="HTML_OBDlg2">TRUE</definedName>
    <definedName name="HTML_OBDlg4">TRUE</definedName>
    <definedName name="HTML_OS">0</definedName>
    <definedName name="HTML_PathFile">"C:\Data\MyHTML.htm"</definedName>
    <definedName name="HTML_Title">"REG_Acct2001B3"</definedName>
    <definedName name="i">#REF!</definedName>
    <definedName name="iklhj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localSheetId="2">{#N/A,#N/A,FALSE,"RECAP";#N/A,#N/A,FALSE,"MATBYCLS";#N/A,#N/A,FALSE,"STATUS";#N/A,#N/A,FALSE,"OP-ACT";#N/A,#N/A,FALSE,"W_O"}</definedName>
    <definedName name="IMPAC2004">{#N/A,#N/A,FALSE,"RECAP";#N/A,#N/A,FALSE,"MATBYCLS";#N/A,#N/A,FALSE,"STATUS";#N/A,#N/A,FALSE,"OP-ACT";#N/A,#N/A,FALSE,"W_O"}</definedName>
    <definedName name="imputent">#REF!</definedName>
    <definedName name="Inc">#REF!</definedName>
    <definedName name="IncAcct">#REF!</definedName>
    <definedName name="IncDesc">#REF!</definedName>
    <definedName name="index">#REF!</definedName>
    <definedName name="Industrial_Rev_Growth">[15]Assumptions!$C$12</definedName>
    <definedName name="Infl2002">[30]Assumptions!$B$6</definedName>
    <definedName name="Infl2003">[30]Assumptions!$B$7</definedName>
    <definedName name="Infl2004">[30]Assumptions!$B$8</definedName>
    <definedName name="Infl2005">[30]Assumptions!$B$9</definedName>
    <definedName name="Infl2006">[30]Assumptions!$B$10</definedName>
    <definedName name="Inflation_1996">'[25]FED G&amp;A Assumption Rates'!$B$6</definedName>
    <definedName name="Inflation_1997">'[25]FED G&amp;A Assumption Rates'!$C$6</definedName>
    <definedName name="Inflation_1998">'[25]FED G&amp;A Assumption Rates'!$D$6</definedName>
    <definedName name="Inflation_1999">'[25]FED G&amp;A Assumption Rates'!$E$6</definedName>
    <definedName name="Inflation_2000">'[25]FED G&amp;A Assumption Rates'!$F$6</definedName>
    <definedName name="initexp">'[9]Allocation - Listing'!#REF!</definedName>
    <definedName name="Initial_Cash_Flow_Quarter">#REF!</definedName>
    <definedName name="Initial_Operating_Period_Working_Capital_Percentage">[8]Inputs!#REF!</definedName>
    <definedName name="Initial_Working_Capital_Calculation">#REF!</definedName>
    <definedName name="inpcjun93">34877.1</definedName>
    <definedName name="Input_1">"ce1:co57"</definedName>
    <definedName name="Input_2">"ce58:co121"</definedName>
    <definedName name="inputent">#REF!</definedName>
    <definedName name="Insurance_Cost_in_1999">'[8]Other Operating Expenses'!#REF!</definedName>
    <definedName name="INT">#REF!</definedName>
    <definedName name="Interco2001">[30]Assumptions!$B$12</definedName>
    <definedName name="Interco2002">[30]Assumptions!$B$13</definedName>
    <definedName name="Interco2003">[30]Assumptions!$B$14</definedName>
    <definedName name="Interco2004">[30]Assumptions!$B$15</definedName>
    <definedName name="Interco2005">[30]Assumptions!$B$16</definedName>
    <definedName name="Interco2006">[30]Assumptions!$B$17</definedName>
    <definedName name="IQ_ACCOUNT_CHANGE">"c1449"</definedName>
    <definedName name="IQ_ACCOUNTING_STANDARD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EMPLOYEES">"c6019"</definedName>
    <definedName name="IQ_AVG_INDUSTRY_REC">"c4455"</definedName>
    <definedName name="IQ_AVG_INDUSTRY_REC_NO">"c4454"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PRICE_TARGET">"c82"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EST">"c5624"</definedName>
    <definedName name="IQ_BV_HIGH_EST">"c5626"</definedName>
    <definedName name="IQ_BV_LOW_EST">"c5627"</definedName>
    <definedName name="IQ_BV_MEDIAN_EST">"c5625"</definedName>
    <definedName name="IQ_BV_NUM_EST">"c5628"</definedName>
    <definedName name="IQ_BV_OVER_SHARES">"c1349"</definedName>
    <definedName name="IQ_BV_SHARE">"c100"</definedName>
    <definedName name="IQ_BV_SHARE_ACT_OR_EST">"c3587"</definedName>
    <definedName name="IQ_BV_SHARE_ACT_OR_EST_REUT">"c5477"</definedName>
    <definedName name="IQ_BV_SHARE_EST">"c3541"</definedName>
    <definedName name="IQ_BV_SHARE_EST_REUT">"c5439"</definedName>
    <definedName name="IQ_BV_SHARE_HIGH_EST">"c3542"</definedName>
    <definedName name="IQ_BV_SHARE_HIGH_EST_REUT">"c5441"</definedName>
    <definedName name="IQ_BV_SHARE_LOW_EST">"c3543"</definedName>
    <definedName name="IQ_BV_SHARE_LOW_EST_REUT">"c5442"</definedName>
    <definedName name="IQ_BV_SHARE_MEDIAN_EST">"c3544"</definedName>
    <definedName name="IQ_BV_SHARE_MEDIAN_EST_REUT">"c5440"</definedName>
    <definedName name="IQ_BV_SHARE_NUM_EST">"c3539"</definedName>
    <definedName name="IQ_BV_SHARE_NUM_EST_REUT">"c5443"</definedName>
    <definedName name="IQ_BV_SHARE_STDDEV_EST">"c3540"</definedName>
    <definedName name="IQ_BV_SHARE_STDDEV_EST_REUT">"c5444"</definedName>
    <definedName name="IQ_BV_STDDEV_EST">"c5629"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REUT">"c5474"</definedName>
    <definedName name="IQ_CAPEX_BNK">"c110"</definedName>
    <definedName name="IQ_CAPEX_BR">"c111"</definedName>
    <definedName name="IQ_CAPEX_EST">"c3523"</definedName>
    <definedName name="IQ_CAPEX_EST_REUT">"c3969"</definedName>
    <definedName name="IQ_CAPEX_FIN">"c112"</definedName>
    <definedName name="IQ_CAPEX_GUIDANCE">"c4150"</definedName>
    <definedName name="IQ_CAPEX_HIGH_EST">"c3524"</definedName>
    <definedName name="IQ_CAPEX_HIGH_EST_REUT">"c3971"</definedName>
    <definedName name="IQ_CAPEX_HIGH_GUIDANCE">"c4180"</definedName>
    <definedName name="IQ_CAPEX_INS">"c113"</definedName>
    <definedName name="IQ_CAPEX_LOW_EST">"c3525"</definedName>
    <definedName name="IQ_CAPEX_LOW_EST_REUT">"c3972"</definedName>
    <definedName name="IQ_CAPEX_LOW_GUIDANCE">"c4220"</definedName>
    <definedName name="IQ_CAPEX_MEDIAN_EST">"c3526"</definedName>
    <definedName name="IQ_CAPEX_MEDIAN_EST_REUT">"c3970"</definedName>
    <definedName name="IQ_CAPEX_NUM_EST">"c3521"</definedName>
    <definedName name="IQ_CAPEX_NUM_EST_REUT">"c3973"</definedName>
    <definedName name="IQ_CAPEX_STDDEV_EST">"c3522"</definedName>
    <definedName name="IQ_CAPEX_STDDEV_EST_REUT">"c3974"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PS_ACT_OR_EST">"c5638"</definedName>
    <definedName name="IQ_CASH_EPS_EST">"c5631"</definedName>
    <definedName name="IQ_CASH_EPS_HIGH_EST">"c5633"</definedName>
    <definedName name="IQ_CASH_EPS_LOW_EST">"c5634"</definedName>
    <definedName name="IQ_CASH_EPS_MEDIAN_EST">"c5632"</definedName>
    <definedName name="IQ_CASH_EPS_NUM_EST">"c5635"</definedName>
    <definedName name="IQ_CASH_EPS_STDDEV_EST">"c5636"</definedName>
    <definedName name="IQ_CASH_EQUIV">"c118"</definedName>
    <definedName name="IQ_CASH_FINAN">"c119"</definedName>
    <definedName name="IQ_CASH_FLOW_ACT_OR_EST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>"c125"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PS_ACT_OR_EST">"c2217"</definedName>
    <definedName name="IQ_CFPS_ACT_OR_EST_REUT">"c5463"</definedName>
    <definedName name="IQ_CFPS_EST">"c1667"</definedName>
    <definedName name="IQ_CFPS_EST_REUT">"c3844"</definedName>
    <definedName name="IQ_CFPS_GUIDANCE">"c4256"</definedName>
    <definedName name="IQ_CFPS_HIGH_EST">"c1669"</definedName>
    <definedName name="IQ_CFPS_HIGH_EST_REUT">"c3846"</definedName>
    <definedName name="IQ_CFPS_HIGH_GUIDANCE">"c4167"</definedName>
    <definedName name="IQ_CFPS_LOW_EST">"c1670"</definedName>
    <definedName name="IQ_CFPS_LOW_EST_REUT">"c3847"</definedName>
    <definedName name="IQ_CFPS_LOW_GUIDANCE">"c4207"</definedName>
    <definedName name="IQ_CFPS_MEDIAN_EST">"c1668"</definedName>
    <definedName name="IQ_CFPS_MEDIAN_EST_REUT">"c3845"</definedName>
    <definedName name="IQ_CFPS_NUM_EST">"c1671"</definedName>
    <definedName name="IQ_CFPS_NUM_EST_REUT">"c3848"</definedName>
    <definedName name="IQ_CFPS_STDDEV_EST">"c1672"</definedName>
    <definedName name="IQ_CFPS_STDDEV_EST_REUT">"c3849"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FF_LASTCLOSE_TARGET_PRICE_REUT">"c5436"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>"c3005"</definedName>
    <definedName name="IQ_DISTRIBUTABLE_CASH_SHARE">"c3003"</definedName>
    <definedName name="IQ_DISTRIBUTABLE_CASH_SHARE_ACT_OR_EST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>"c3041"</definedName>
    <definedName name="IQ_DIV_PAYMENT_DATE">"c2106"</definedName>
    <definedName name="IQ_DIV_RECORD_DATE">"c2105"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REUT">"c5464"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GUIDANCE">"c4302"</definedName>
    <definedName name="IQ_DPS_HIGH_EST">"c1676"</definedName>
    <definedName name="IQ_DPS_HIGH_EST_REUT">"c3853"</definedName>
    <definedName name="IQ_DPS_HIGH_GUIDANCE">"c4168"</definedName>
    <definedName name="IQ_DPS_LOW_EST">"c1677"</definedName>
    <definedName name="IQ_DPS_LOW_EST_REUT">"c3854"</definedName>
    <definedName name="IQ_DPS_LOW_GUIDANCE">"c4208"</definedName>
    <definedName name="IQ_DPS_MEDIAN_EST">"c1675"</definedName>
    <definedName name="IQ_DPS_MEDIAN_EST_REUT">"c3852"</definedName>
    <definedName name="IQ_DPS_NUM_EST">"c1678"</definedName>
    <definedName name="IQ_DPS_NUM_EST_REUT">"c3855"</definedName>
    <definedName name="IQ_DPS_STDDEV_EST">"c1679"</definedName>
    <definedName name="IQ_DPS_STDDEV_EST_REUT">"c3856"</definedName>
    <definedName name="IQ_EARNING_ASSET_YIELD">"c343"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REUT">"c5465"</definedName>
    <definedName name="IQ_EBIT_EQ_INC">"c3498"</definedName>
    <definedName name="IQ_EBIT_EQ_INC_EXCL_SBC">"c3502"</definedName>
    <definedName name="IQ_EBIT_EST">"c1681"</definedName>
    <definedName name="IQ_EBIT_EST_REUT">"c5333"</definedName>
    <definedName name="IQ_EBIT_EXCL_SBC">"c3082"</definedName>
    <definedName name="IQ_EBIT_GUIDANCE">"c4303"</definedName>
    <definedName name="IQ_EBIT_GW_ACT_OR_EST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GUIDANCE">"c4172"</definedName>
    <definedName name="IQ_EBIT_INT">"c360"</definedName>
    <definedName name="IQ_EBIT_LOW_EST">"c1684"</definedName>
    <definedName name="IQ_EBIT_LOW_EST_REUT">"c5336"</definedName>
    <definedName name="IQ_EBIT_LOW_GUIDANCE">"c4212"</definedName>
    <definedName name="IQ_EBIT_MARGIN">"c359"</definedName>
    <definedName name="IQ_EBIT_MEDIAN_EST">"c1682"</definedName>
    <definedName name="IQ_EBIT_MEDIAN_EST_REUT">"c5334"</definedName>
    <definedName name="IQ_EBIT_NUM_EST">"c1685"</definedName>
    <definedName name="IQ_EBIT_NUM_EST_REUT">"c5337"</definedName>
    <definedName name="IQ_EBIT_OVER_IE">"c1369"</definedName>
    <definedName name="IQ_EBIT_SBC_ACT_OR_EST">"c4316"</definedName>
    <definedName name="IQ_EBIT_SBC_EST">"c4315"</definedName>
    <definedName name="IQ_EBIT_SBC_GUIDANCE">"c4317"</definedName>
    <definedName name="IQ_EBIT_SBC_GW_ACT_OR_EST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REUT">"c5462"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GUIDANCE">"c4334"</definedName>
    <definedName name="IQ_EBITDA_HIGH_EST">"c370"</definedName>
    <definedName name="IQ_EBITDA_HIGH_EST_REUT">"c3642"</definedName>
    <definedName name="IQ_EBITDA_HIGH_GUIDANCE">"c4170"</definedName>
    <definedName name="IQ_EBITDA_INT">"c373"</definedName>
    <definedName name="IQ_EBITDA_LOW_EST">"c371"</definedName>
    <definedName name="IQ_EBITDA_LOW_EST_REUT">"c3643"</definedName>
    <definedName name="IQ_EBITDA_LOW_GUIDANCE">"c4210"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>"c387"</definedName>
    <definedName name="IQ_EBT_INS">"c388"</definedName>
    <definedName name="IQ_EBT_LOW_GUIDANCE">"c4213"</definedName>
    <definedName name="IQ_EBT_RE">"c6215"</definedName>
    <definedName name="IQ_EBT_REIT">"c389"</definedName>
    <definedName name="IQ_EBT_SBC_ACT_OR_EST">"c4350"</definedName>
    <definedName name="IQ_EBT_SBC_EST">"c4349"</definedName>
    <definedName name="IQ_EBT_SBC_GUIDANCE">"c4351"</definedName>
    <definedName name="IQ_EBT_SBC_GW_ACT_OR_EST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>"c390"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REUT">"c5460"</definedName>
    <definedName name="IQ_EPS_EST">"c399"</definedName>
    <definedName name="IQ_EPS_EST_BOTTOM_UP">"c5489"</definedName>
    <definedName name="IQ_EPS_EST_BOTTOM_UP_REUT">"c5497"</definedName>
    <definedName name="IQ_EPS_EST_REUT">"c5453"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>"c2223"</definedName>
    <definedName name="IQ_EPS_GW_ACT_OR_EST_REUT">"c5469"</definedName>
    <definedName name="IQ_EPS_GW_EST">"c1737"</definedName>
    <definedName name="IQ_EPS_GW_EST_BOTTOM_UP">"c5491"</definedName>
    <definedName name="IQ_EPS_GW_EST_BOTTOM_UP_REUT">"c5499"</definedName>
    <definedName name="IQ_EPS_GW_EST_REUT">"c5389"</definedName>
    <definedName name="IQ_EPS_GW_GUIDANCE">"c4372"</definedName>
    <definedName name="IQ_EPS_GW_HIGH_EST">"c1739"</definedName>
    <definedName name="IQ_EPS_GW_HIGH_EST_REUT">"c5391"</definedName>
    <definedName name="IQ_EPS_GW_HIGH_GUIDANCE">"c4373"</definedName>
    <definedName name="IQ_EPS_GW_LOW_EST">"c1740"</definedName>
    <definedName name="IQ_EPS_GW_LOW_EST_REUT">"c5392"</definedName>
    <definedName name="IQ_EPS_GW_LOW_GUIDANCE">"c4206"</definedName>
    <definedName name="IQ_EPS_GW_MEDIAN_EST">"c1738"</definedName>
    <definedName name="IQ_EPS_GW_MEDIAN_EST_REUT">"c5390"</definedName>
    <definedName name="IQ_EPS_GW_NUM_EST">"c1741"</definedName>
    <definedName name="IQ_EPS_GW_NUM_EST_REUT">"c5393"</definedName>
    <definedName name="IQ_EPS_GW_STDDEV_EST">"c1742"</definedName>
    <definedName name="IQ_EPS_GW_STDDEV_EST_REUT">"c5394"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ORM_EST">"c2226"</definedName>
    <definedName name="IQ_EPS_NORM_EST_BOTTOM_UP">"c5490"</definedName>
    <definedName name="IQ_EPS_NORM_EST_BOTTOM_UP_REUT">"c5498"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REPORT_ACT_OR_EST">"c2224"</definedName>
    <definedName name="IQ_EPS_REPORT_ACT_OR_EST_REUT">"c5470"</definedName>
    <definedName name="IQ_EPS_REPORTED_EST">"c1744"</definedName>
    <definedName name="IQ_EPS_REPORTED_EST_BOTTOM_UP">"c5492"</definedName>
    <definedName name="IQ_EPS_REPORTED_EST_BOTTOM_UP_REUT">"c5500"</definedName>
    <definedName name="IQ_EPS_REPORTED_EST_REUT">"c5396"</definedName>
    <definedName name="IQ_EPS_REPORTED_HIGH_EST">"c1746"</definedName>
    <definedName name="IQ_EPS_REPORTED_HIGH_EST_REUT">"c5398"</definedName>
    <definedName name="IQ_EPS_REPORTED_LOW_EST">"c1747"</definedName>
    <definedName name="IQ_EPS_REPORTED_LOW_EST_REUT">"c5399"</definedName>
    <definedName name="IQ_EPS_REPORTED_MEDIAN_EST">"c1745"</definedName>
    <definedName name="IQ_EPS_REPORTED_MEDIAN_EST_REUT">"c5397"</definedName>
    <definedName name="IQ_EPS_REPORTED_NUM_EST">"c1748"</definedName>
    <definedName name="IQ_EPS_REPORTED_NUM_EST_REUT">"c5400"</definedName>
    <definedName name="IQ_EPS_REPORTED_STDDEV_EST">"c1749"</definedName>
    <definedName name="IQ_EPS_REPORTED_STDDEV_EST_REUT">"c5401"</definedName>
    <definedName name="IQ_EPS_SBC_ACT_OR_EST">"c4376"</definedName>
    <definedName name="IQ_EPS_SBC_EST">"c4375"</definedName>
    <definedName name="IQ_EPS_SBC_GUIDANCE">"c4377"</definedName>
    <definedName name="IQ_EPS_SBC_GW_ACT_OR_EST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BV">"c5630"</definedName>
    <definedName name="IQ_EST_ACT_BV_SHARE">"c3549"</definedName>
    <definedName name="IQ_EST_ACT_BV_SHARE_REUT">"c5445"</definedName>
    <definedName name="IQ_EST_ACT_CAPEX">"c3546"</definedName>
    <definedName name="IQ_EST_ACT_CAPEX_REUT">"c3975"</definedName>
    <definedName name="IQ_EST_ACT_CASH_EPS">"c5637"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DISTRIBUTABLE_CASH">"c4396"</definedName>
    <definedName name="IQ_EST_ACT_DISTRIBUTABLE_CASH_SHARE">"c4397"</definedName>
    <definedName name="IQ_EST_ACT_DPS">"c1680"</definedName>
    <definedName name="IQ_EST_ACT_DPS_REUT">"c3857"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DA">"c1664"</definedName>
    <definedName name="IQ_EST_ACT_EBITDA_REUT">"c3836"</definedName>
    <definedName name="IQ_EST_ACT_EBITDA_SBC">"c4401"</definedName>
    <definedName name="IQ_EST_ACT_EBT_SBC">"c4402"</definedName>
    <definedName name="IQ_EST_ACT_EBT_SBC_GW">"c4403"</definedName>
    <definedName name="IQ_EST_ACT_EPS">"c1648"</definedName>
    <definedName name="IQ_EST_ACT_EPS_GW">"c1743"</definedName>
    <definedName name="IQ_EST_ACT_EPS_GW_REUT">"c5395"</definedName>
    <definedName name="IQ_EST_ACT_EPS_NORM">"c2232"</definedName>
    <definedName name="IQ_EST_ACT_EPS_NORM_REUT">"c5332"</definedName>
    <definedName name="IQ_EST_ACT_EPS_REPORTED">"c1750"</definedName>
    <definedName name="IQ_EST_ACT_EPS_REPORTED_REUT">"c5402"</definedName>
    <definedName name="IQ_EST_ACT_EPS_REUT">"c5457"</definedName>
    <definedName name="IQ_EST_ACT_EPS_SBC">"c4404"</definedName>
    <definedName name="IQ_EST_ACT_EPS_SBC_GW">"c4405"</definedName>
    <definedName name="IQ_EST_ACT_FFO">"c1666"</definedName>
    <definedName name="IQ_EST_ACT_FFO_ADJ">"c4406"</definedName>
    <definedName name="IQ_EST_ACT_FFO_REUT">"c3843"</definedName>
    <definedName name="IQ_EST_ACT_FFO_SHARE">"c4407"</definedName>
    <definedName name="IQ_EST_ACT_GROSS_MARGIN">"c5553"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ET_DEBT">"c3545"</definedName>
    <definedName name="IQ_EST_ACT_NET_DEBT_REUT">"c5446"</definedName>
    <definedName name="IQ_EST_ACT_NI">"c1722"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OPER_INC">"c1694"</definedName>
    <definedName name="IQ_EST_ACT_OPER_INC_REUT">"c5346"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EQUITY">"c3548"</definedName>
    <definedName name="IQ_EST_ACT_RETURN_EQUITY_REUT">"c3989"</definedName>
    <definedName name="IQ_EST_ACT_REV">"c2113"</definedName>
    <definedName name="IQ_EST_ACT_REV_REUT">"c3835"</definedName>
    <definedName name="IQ_EST_BV_SHARE_DIFF">"c4147"</definedName>
    <definedName name="IQ_EST_BV_SHARE_SURPRISE_PERCENT">"c4148"</definedName>
    <definedName name="IQ_EST_CAPEX_DIFF">"c4149"</definedName>
    <definedName name="IQ_EST_CAPEX_GROWTH_1YR">"c3588"</definedName>
    <definedName name="IQ_EST_CAPEX_GROWTH_1YR_REUT">"c5447"</definedName>
    <definedName name="IQ_EST_CAPEX_GROWTH_2YR">"c3589"</definedName>
    <definedName name="IQ_EST_CAPEX_GROWTH_2YR_REUT">"c5448"</definedName>
    <definedName name="IQ_EST_CAPEX_GROWTH_Q_1YR">"c3590"</definedName>
    <definedName name="IQ_EST_CAPEX_GROWTH_Q_1YR_REUT">"c5449"</definedName>
    <definedName name="IQ_EST_CAPEX_SEQ_GROWTH_Q">"c3591"</definedName>
    <definedName name="IQ_EST_CAPEX_SEQ_GROWTH_Q_REUT">"c5450"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>"c1871"</definedName>
    <definedName name="IQ_EST_CFPS_DIFF_REUT">"c3892"</definedName>
    <definedName name="IQ_EST_CFPS_GROWTH_1YR">"c1774"</definedName>
    <definedName name="IQ_EST_CFPS_GROWTH_1YR_REUT">"c3878"</definedName>
    <definedName name="IQ_EST_CFPS_GROWTH_2YR">"c1775"</definedName>
    <definedName name="IQ_EST_CFPS_GROWTH_2YR_REUT">"c3879"</definedName>
    <definedName name="IQ_EST_CFPS_GROWTH_Q_1YR">"c1776"</definedName>
    <definedName name="IQ_EST_CFPS_GROWTH_Q_1YR_REUT">"c3880"</definedName>
    <definedName name="IQ_EST_CFPS_SEQ_GROWTH_Q">"c1777"</definedName>
    <definedName name="IQ_EST_CFPS_SEQ_GROWTH_Q_REUT">"c3881"</definedName>
    <definedName name="IQ_EST_CFPS_SURPRISE_PERCENT">"c1872"</definedName>
    <definedName name="IQ_EST_CFPS_SURPRISE_PERCENT_REUT">"c3893"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>"c1873"</definedName>
    <definedName name="IQ_EST_DPS_DIFF_REUT">"c3894"</definedName>
    <definedName name="IQ_EST_DPS_GROWTH_1YR">"c1778"</definedName>
    <definedName name="IQ_EST_DPS_GROWTH_1YR_REUT">"c3882"</definedName>
    <definedName name="IQ_EST_DPS_GROWTH_2YR">"c1779"</definedName>
    <definedName name="IQ_EST_DPS_GROWTH_2YR_REUT">"c3883"</definedName>
    <definedName name="IQ_EST_DPS_GROWTH_Q_1YR">"c1780"</definedName>
    <definedName name="IQ_EST_DPS_GROWTH_Q_1YR_REUT">"c3884"</definedName>
    <definedName name="IQ_EST_DPS_SEQ_GROWTH_Q">"c1781"</definedName>
    <definedName name="IQ_EST_DPS_SEQ_GROWTH_Q_REUT">"c3885"</definedName>
    <definedName name="IQ_EST_DPS_SURPRISE_PERCENT">"c1874"</definedName>
    <definedName name="IQ_EST_DPS_SURPRISE_PERCENT_REUT">"c3895"</definedName>
    <definedName name="IQ_EST_EBIT_DIFF">"c1875"</definedName>
    <definedName name="IQ_EST_EBIT_DIFF_REUT">"c5413"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>"c1876"</definedName>
    <definedName name="IQ_EST_EBIT_SURPRISE_PERCENT_REUT">"c5414"</definedName>
    <definedName name="IQ_EST_EBITDA_DIFF">"c1867"</definedName>
    <definedName name="IQ_EST_EBITDA_DIFF_REUT">"c3888"</definedName>
    <definedName name="IQ_EST_EBITDA_GROWTH_1YR">"c1766"</definedName>
    <definedName name="IQ_EST_EBITDA_GROWTH_1YR_REUT">"c3864"</definedName>
    <definedName name="IQ_EST_EBITDA_GROWTH_2YR">"c1767"</definedName>
    <definedName name="IQ_EST_EBITDA_GROWTH_2YR_REUT">"c3865"</definedName>
    <definedName name="IQ_EST_EBITDA_GROWTH_Q_1YR">"c1768"</definedName>
    <definedName name="IQ_EST_EBITDA_GROWTH_Q_1YR_REUT">"c3866"</definedName>
    <definedName name="IQ_EST_EBITDA_SBC_DIFF">"c4335"</definedName>
    <definedName name="IQ_EST_EBITDA_SBC_SURPRISE_PERCENT">"c4344"</definedName>
    <definedName name="IQ_EST_EBITDA_SEQ_GROWTH_Q">"c1769"</definedName>
    <definedName name="IQ_EST_EBITDA_SEQ_GROWTH_Q_REUT">"c3867"</definedName>
    <definedName name="IQ_EST_EBITDA_SURPRISE_PERCENT">"c1868"</definedName>
    <definedName name="IQ_EST_EBITDA_SURPRISE_PERCENT_REUT">"c3889"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>"c1864"</definedName>
    <definedName name="IQ_EST_EPS_DIFF_REUT">"c5458"</definedName>
    <definedName name="IQ_EST_EPS_GROWTH_1YR">"c1636"</definedName>
    <definedName name="IQ_EST_EPS_GROWTH_1YR_REUT">"c3646"</definedName>
    <definedName name="IQ_EST_EPS_GROWTH_2YR">"c1637"</definedName>
    <definedName name="IQ_EST_EPS_GROWTH_2YR_REUT">"c3858"</definedName>
    <definedName name="IQ_EST_EPS_GROWTH_5YR">"c1655"</definedName>
    <definedName name="IQ_EST_EPS_GROWTH_5YR_BOTTOM_UP">"c5487"</definedName>
    <definedName name="IQ_EST_EPS_GROWTH_5YR_BOTTOM_UP_REUT">"c5495"</definedName>
    <definedName name="IQ_EST_EPS_GROWTH_5YR_HIGH">"c1657"</definedName>
    <definedName name="IQ_EST_EPS_GROWTH_5YR_HIGH_REUT">"c5322"</definedName>
    <definedName name="IQ_EST_EPS_GROWTH_5YR_LOW">"c1658"</definedName>
    <definedName name="IQ_EST_EPS_GROWTH_5YR_LOW_REUT">"c5323"</definedName>
    <definedName name="IQ_EST_EPS_GROWTH_5YR_MEDIAN">"c1656"</definedName>
    <definedName name="IQ_EST_EPS_GROWTH_5YR_MEDIAN_REUT">"c5321"</definedName>
    <definedName name="IQ_EST_EPS_GROWTH_5YR_NUM">"c1659"</definedName>
    <definedName name="IQ_EST_EPS_GROWTH_5YR_NUM_REUT">"c5324"</definedName>
    <definedName name="IQ_EST_EPS_GROWTH_5YR_REUT">"c3633"</definedName>
    <definedName name="IQ_EST_EPS_GROWTH_5YR_STDDEV">"c1660"</definedName>
    <definedName name="IQ_EST_EPS_GROWTH_5YR_STDDEV_REUT">"c5325"</definedName>
    <definedName name="IQ_EST_EPS_GROWTH_Q_1YR">"c1641"</definedName>
    <definedName name="IQ_EST_EPS_GROWTH_Q_1YR_REUT">"c5410"</definedName>
    <definedName name="IQ_EST_EPS_GW_DIFF">"c1891"</definedName>
    <definedName name="IQ_EST_EPS_GW_DIFF_REUT">"c5429"</definedName>
    <definedName name="IQ_EST_EPS_GW_SURPRISE_PERCENT">"c1892"</definedName>
    <definedName name="IQ_EST_EPS_GW_SURPRISE_PERCENT_REUT">"c5430"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SURPRISE_PERCENT">"c1894"</definedName>
    <definedName name="IQ_EST_EPS_REPORT_SURPRISE_PERCENT_REUT">"c5432"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>"c1764"</definedName>
    <definedName name="IQ_EST_EPS_SEQ_GROWTH_Q_REUT">"c3859"</definedName>
    <definedName name="IQ_EST_EPS_SURPRISE_PERCENT">"c1635"</definedName>
    <definedName name="IQ_EST_EPS_SURPRISE_PERCENT_REUT">"c5459"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>"c1869"</definedName>
    <definedName name="IQ_EST_FFO_DIFF_REUT">"c3890"</definedName>
    <definedName name="IQ_EST_FFO_GROWTH_1YR">"c1770"</definedName>
    <definedName name="IQ_EST_FFO_GROWTH_1YR_REUT">"c3874"</definedName>
    <definedName name="IQ_EST_FFO_GROWTH_2YR">"c1771"</definedName>
    <definedName name="IQ_EST_FFO_GROWTH_2YR_REUT">"c3875"</definedName>
    <definedName name="IQ_EST_FFO_GROWTH_Q_1YR">"c1772"</definedName>
    <definedName name="IQ_EST_FFO_GROWTH_Q_1YR_REUT">"c3876"</definedName>
    <definedName name="IQ_EST_FFO_SEQ_GROWTH_Q">"c1773"</definedName>
    <definedName name="IQ_EST_FFO_SEQ_GROWTH_Q_REUT">"c3877"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REUT">"c3891"</definedName>
    <definedName name="IQ_EST_FOOTNOTE">"c4540"</definedName>
    <definedName name="IQ_EST_FOOTNOTE_REUT">"c5478"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>"c1895"</definedName>
    <definedName name="IQ_EST_NAV_SHARE_SURPRISE_PERCENT">"c1896"</definedName>
    <definedName name="IQ_EST_NET_DEBT_DIFF">"c4466"</definedName>
    <definedName name="IQ_EST_NET_DEBT_SURPRISE_PERCENT">"c4468"</definedName>
    <definedName name="IQ_EST_NI_DIFF">"c1885"</definedName>
    <definedName name="IQ_EST_NI_DIFF_REUT">"c5423"</definedName>
    <definedName name="IQ_EST_NI_GW_DIFF_REUT">"c5425"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>"c1886"</definedName>
    <definedName name="IQ_EST_NI_SURPRISE_PERCENT_REUT">"c5424"</definedName>
    <definedName name="IQ_EST_NUM_BUY">"c1759"</definedName>
    <definedName name="IQ_EST_NUM_HIGH_REC">"c5649"</definedName>
    <definedName name="IQ_EST_NUM_HIGH_REC_REUT">"c3870"</definedName>
    <definedName name="IQ_EST_NUM_HIGHEST_REC">"c5648"</definedName>
    <definedName name="IQ_EST_NUM_HIGHEST_REC_REUT">"c3869"</definedName>
    <definedName name="IQ_EST_NUM_HOLD">"c1761"</definedName>
    <definedName name="IQ_EST_NUM_LOW_REC">"c5651"</definedName>
    <definedName name="IQ_EST_NUM_LOW_REC_REUT">"c3872"</definedName>
    <definedName name="IQ_EST_NUM_LOWEST_REC">"c5652"</definedName>
    <definedName name="IQ_EST_NUM_LOWEST_REC_REUT">"c3873"</definedName>
    <definedName name="IQ_EST_NUM_NEUTRAL_REC">"c5650"</definedName>
    <definedName name="IQ_EST_NUM_NEUTRAL_REC_REUT">"c3871"</definedName>
    <definedName name="IQ_EST_NUM_NO_OPINION">"c1758"</definedName>
    <definedName name="IQ_EST_NUM_NO_OPINION_REUT">"c3868"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DIFF_REUT">"c5415"</definedName>
    <definedName name="IQ_EST_OPER_INC_SURPRISE_PERCENT">"c1878"</definedName>
    <definedName name="IQ_EST_OPER_INC_SURPRISE_PERCENT_REUT">"c5416"</definedName>
    <definedName name="IQ_EST_PRE_TAX_DIFF">"c1879"</definedName>
    <definedName name="IQ_EST_PRE_TAX_DIFF_REUT">"c5417"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RECURRING_PROFIT_SHARE_DIFF">"c4505"</definedName>
    <definedName name="IQ_EST_RECURRING_PROFIT_SHARE_SURPRISE_PERCENT">"c4515"</definedName>
    <definedName name="IQ_EST_REV_DIFF">"c1865"</definedName>
    <definedName name="IQ_EST_REV_DIFF_REUT">"c3886"</definedName>
    <definedName name="IQ_EST_REV_GROWTH_1YR">"c1638"</definedName>
    <definedName name="IQ_EST_REV_GROWTH_1YR_REUT">"c3860"</definedName>
    <definedName name="IQ_EST_REV_GROWTH_2YR">"c1639"</definedName>
    <definedName name="IQ_EST_REV_GROWTH_2YR_REUT">"c3861"</definedName>
    <definedName name="IQ_EST_REV_GROWTH_Q_1YR">"c1640"</definedName>
    <definedName name="IQ_EST_REV_GROWTH_Q_1YR_REUT">"c3862"</definedName>
    <definedName name="IQ_EST_REV_SEQ_GROWTH_Q">"c1765"</definedName>
    <definedName name="IQ_EST_REV_SEQ_GROWTH_Q_REUT">"c3863"</definedName>
    <definedName name="IQ_EST_REV_SURPRISE_PERCENT">"c1866"</definedName>
    <definedName name="IQ_EST_REV_SURPRISE_PERCENT_REUT">"c3887"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ADJ_ACT_OR_EST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>"c418"</definedName>
    <definedName name="IQ_FFO_EST_REUT">"c3837"</definedName>
    <definedName name="IQ_FFO_GUIDANCE">"c4443"</definedName>
    <definedName name="IQ_FFO_HIGH_EST">"c419"</definedName>
    <definedName name="IQ_FFO_HIGH_EST_REUT">"c3839"</definedName>
    <definedName name="IQ_FFO_HIGH_GUIDANCE">"c4184"</definedName>
    <definedName name="IQ_FFO_LOW_EST">"c420"</definedName>
    <definedName name="IQ_FFO_LOW_EST_REUT">"c3840"</definedName>
    <definedName name="IQ_FFO_LOW_GUIDANCE">"c4224"</definedName>
    <definedName name="IQ_FFO_MEDIAN_EST">"c1665"</definedName>
    <definedName name="IQ_FFO_MEDIAN_EST_REUT">"c3838"</definedName>
    <definedName name="IQ_FFO_NUM_EST">"c421"</definedName>
    <definedName name="IQ_FFO_NUM_EST_REUT">"c3841"</definedName>
    <definedName name="IQ_FFO_PAYOUT_RATIO">"c3492"</definedName>
    <definedName name="IQ_FFO_SHARE_ACT_OR_EST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>"c422"</definedName>
    <definedName name="IQ_FFO_STDDEV_EST_REUT">"c3842"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MARGIN_ACT_OR_EST">"c5554"</definedName>
    <definedName name="IQ_GROSS_MARGIN_EST">"c5547"</definedName>
    <definedName name="IQ_GROSS_MARGIN_HIGH_EST">"c5549"</definedName>
    <definedName name="IQ_GROSS_MARGIN_LOW_EST">"c5550"</definedName>
    <definedName name="IQ_GROSS_MARGIN_MEDIAN_EST">"c5548"</definedName>
    <definedName name="IQ_GROSS_MARGIN_NUM_EST">"c5551"</definedName>
    <definedName name="IQ_GROSS_MARGIN_STDDEV_EST">"c5552"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IGH_TARGET_PRICE">"c1651"</definedName>
    <definedName name="IQ_HIGH_TARGET_PRICE_REUT">"c5317"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">"c6225"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REUT">"c5473"</definedName>
    <definedName name="IQ_NET_DEBT_EBITDA">"c750"</definedName>
    <definedName name="IQ_NET_DEBT_EBITDA_CAPEX">"c2949"</definedName>
    <definedName name="IQ_NET_DEBT_EST">"c3517"</definedName>
    <definedName name="IQ_NET_DEBT_EST_REUT">"c3976"</definedName>
    <definedName name="IQ_NET_DEBT_GUIDANCE">"c4467"</definedName>
    <definedName name="IQ_NET_DEBT_HIGH_EST">"c3518"</definedName>
    <definedName name="IQ_NET_DEBT_HIGH_EST_REUT">"c3978"</definedName>
    <definedName name="IQ_NET_DEBT_HIGH_GUIDANCE">"c4181"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REUT">"c3979"</definedName>
    <definedName name="IQ_NET_DEBT_LOW_GUIDANCE">"c4221"</definedName>
    <definedName name="IQ_NET_DEBT_MEDIAN_EST">"c3520"</definedName>
    <definedName name="IQ_NET_DEBT_MEDIAN_EST_REUT">"c3977"</definedName>
    <definedName name="IQ_NET_DEBT_NUM_EST">"c3515"</definedName>
    <definedName name="IQ_NET_DEBT_NUM_EST_REUT">"c3980"</definedName>
    <definedName name="IQ_NET_DEBT_STDDEV_EST">"c3516"</definedName>
    <definedName name="IQ_NET_DEBT_STDDEV_EST_REUT">"c3981"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REUT">"c5468"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EST_REUT">"c5368"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_REUT">"c5375"</definedName>
    <definedName name="IQ_NI_GW_GUIDANCE">"c4471"</definedName>
    <definedName name="IQ_NI_GW_HIGH_EST_REUT">"c5377"</definedName>
    <definedName name="IQ_NI_GW_HIGH_GUIDANCE">"c4178"</definedName>
    <definedName name="IQ_NI_GW_LOW_EST_REUT">"c5378"</definedName>
    <definedName name="IQ_NI_GW_LOW_GUIDANCE">"c4218"</definedName>
    <definedName name="IQ_NI_GW_MEDIAN_EST_REUT">"c5376"</definedName>
    <definedName name="IQ_NI_GW_NUM_EST_REUT">"c5379"</definedName>
    <definedName name="IQ_NI_GW_STDDEV_EST_REUT">"c5380"</definedName>
    <definedName name="IQ_NI_HIGH_EST">"c1718"</definedName>
    <definedName name="IQ_NI_HIGH_EST_REUT">"c5370"</definedName>
    <definedName name="IQ_NI_HIGH_GUIDANCE">"c4176"</definedName>
    <definedName name="IQ_NI_LOW_EST">"c1719"</definedName>
    <definedName name="IQ_NI_LOW_EST_REUT">"c5371"</definedName>
    <definedName name="IQ_NI_LOW_GUIDANCE">"c4216"</definedName>
    <definedName name="IQ_NI_MARGIN">"c794"</definedName>
    <definedName name="IQ_NI_MEDIAN_EST">"c1717"</definedName>
    <definedName name="IQ_NI_MEDIAN_EST_REUT">"c5369"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REUT">"c5372"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>"c4474"</definedName>
    <definedName name="IQ_NI_SBC_EST">"c4473"</definedName>
    <definedName name="IQ_NI_SBC_GUIDANCE">"c4475"</definedName>
    <definedName name="IQ_NI_SBC_GW_ACT_OR_EST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>"c795"</definedName>
    <definedName name="IQ_NI_STDDEV_EST">"c1721"</definedName>
    <definedName name="IQ_NI_STDDEV_EST_REUT">"c5373"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ACT_OR_EST">"c2220"</definedName>
    <definedName name="IQ_OPER_INC_ACT_OR_EST_REUT">"c5466"</definedName>
    <definedName name="IQ_OPER_INC_BR">"c850"</definedName>
    <definedName name="IQ_OPER_INC_EST">"c1688"</definedName>
    <definedName name="IQ_OPER_INC_EST_REUT">"c5340"</definedName>
    <definedName name="IQ_OPER_INC_FIN">"c851"</definedName>
    <definedName name="IQ_OPER_INC_HIGH_EST">"c1690"</definedName>
    <definedName name="IQ_OPER_INC_HIGH_EST_REUT">"c5342"</definedName>
    <definedName name="IQ_OPER_INC_INS">"c852"</definedName>
    <definedName name="IQ_OPER_INC_LOW_EST">"c1691"</definedName>
    <definedName name="IQ_OPER_INC_LOW_EST_REUT">"c5343"</definedName>
    <definedName name="IQ_OPER_INC_MARGIN">"c1448"</definedName>
    <definedName name="IQ_OPER_INC_MEDIAN_EST">"c1689"</definedName>
    <definedName name="IQ_OPER_INC_MEDIAN_EST_REUT">"c5341"</definedName>
    <definedName name="IQ_OPER_INC_NUM_EST">"c1692"</definedName>
    <definedName name="IQ_OPER_INC_NUM_EST_REUT">"c5344"</definedName>
    <definedName name="IQ_OPER_INC_RE">"c6240"</definedName>
    <definedName name="IQ_OPER_INC_REIT">"c853"</definedName>
    <definedName name="IQ_OPER_INC_STDDEV_EST">"c1693"</definedName>
    <definedName name="IQ_OPER_INC_STDDEV_EST_REUT">"c5345"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REUT">"c3959"</definedName>
    <definedName name="IQ_PERCENT_CHANGE_EST_5YR_GROWTH_RATE_18MONTHS">"c1853"</definedName>
    <definedName name="IQ_PERCENT_CHANGE_EST_5YR_GROWTH_RATE_18MONTHS_REUT">"c3960"</definedName>
    <definedName name="IQ_PERCENT_CHANGE_EST_5YR_GROWTH_RATE_3MONTHS">"c1849"</definedName>
    <definedName name="IQ_PERCENT_CHANGE_EST_5YR_GROWTH_RATE_3MONTHS_REUT">"c3956"</definedName>
    <definedName name="IQ_PERCENT_CHANGE_EST_5YR_GROWTH_RATE_6MONTHS">"c1850"</definedName>
    <definedName name="IQ_PERCENT_CHANGE_EST_5YR_GROWTH_RATE_6MONTHS_REUT">"c3957"</definedName>
    <definedName name="IQ_PERCENT_CHANGE_EST_5YR_GROWTH_RATE_9MONTHS">"c1851"</definedName>
    <definedName name="IQ_PERCENT_CHANGE_EST_5YR_GROWTH_RATE_9MONTHS_REUT">"c3958"</definedName>
    <definedName name="IQ_PERCENT_CHANGE_EST_5YR_GROWTH_RATE_DAY">"c1846"</definedName>
    <definedName name="IQ_PERCENT_CHANGE_EST_5YR_GROWTH_RATE_DAY_REUT">"c3954"</definedName>
    <definedName name="IQ_PERCENT_CHANGE_EST_5YR_GROWTH_RATE_MONTH">"c1848"</definedName>
    <definedName name="IQ_PERCENT_CHANGE_EST_5YR_GROWTH_RATE_MONTH_REUT">"c3955"</definedName>
    <definedName name="IQ_PERCENT_CHANGE_EST_5YR_GROWTH_RATE_WEEK">"c1847"</definedName>
    <definedName name="IQ_PERCENT_CHANGE_EST_5YR_GROWTH_RATE_WEEK_REUT">"c5435"</definedName>
    <definedName name="IQ_PERCENT_CHANGE_EST_CFPS_12MONTHS">"c1812"</definedName>
    <definedName name="IQ_PERCENT_CHANGE_EST_CFPS_12MONTHS_REUT">"c3924"</definedName>
    <definedName name="IQ_PERCENT_CHANGE_EST_CFPS_18MONTHS">"c1813"</definedName>
    <definedName name="IQ_PERCENT_CHANGE_EST_CFPS_18MONTHS_REUT">"c3925"</definedName>
    <definedName name="IQ_PERCENT_CHANGE_EST_CFPS_3MONTHS">"c1809"</definedName>
    <definedName name="IQ_PERCENT_CHANGE_EST_CFPS_3MONTHS_REUT">"c3921"</definedName>
    <definedName name="IQ_PERCENT_CHANGE_EST_CFPS_6MONTHS">"c1810"</definedName>
    <definedName name="IQ_PERCENT_CHANGE_EST_CFPS_6MONTHS_REUT">"c3922"</definedName>
    <definedName name="IQ_PERCENT_CHANGE_EST_CFPS_9MONTHS">"c1811"</definedName>
    <definedName name="IQ_PERCENT_CHANGE_EST_CFPS_9MONTHS_REUT">"c3923"</definedName>
    <definedName name="IQ_PERCENT_CHANGE_EST_CFPS_DAY">"c1806"</definedName>
    <definedName name="IQ_PERCENT_CHANGE_EST_CFPS_DAY_REUT">"c3919"</definedName>
    <definedName name="IQ_PERCENT_CHANGE_EST_CFPS_MONTH">"c1808"</definedName>
    <definedName name="IQ_PERCENT_CHANGE_EST_CFPS_MONTH_REUT">"c3920"</definedName>
    <definedName name="IQ_PERCENT_CHANGE_EST_CFPS_WEEK">"c1807"</definedName>
    <definedName name="IQ_PERCENT_CHANGE_EST_CFPS_WEEK_REUT">"c3962"</definedName>
    <definedName name="IQ_PERCENT_CHANGE_EST_DPS_12MONTHS">"c1820"</definedName>
    <definedName name="IQ_PERCENT_CHANGE_EST_DPS_12MONTHS_REUT">"c3931"</definedName>
    <definedName name="IQ_PERCENT_CHANGE_EST_DPS_18MONTHS">"c1821"</definedName>
    <definedName name="IQ_PERCENT_CHANGE_EST_DPS_18MONTHS_REUT">"c3932"</definedName>
    <definedName name="IQ_PERCENT_CHANGE_EST_DPS_3MONTHS">"c1817"</definedName>
    <definedName name="IQ_PERCENT_CHANGE_EST_DPS_3MONTHS_REUT">"c3928"</definedName>
    <definedName name="IQ_PERCENT_CHANGE_EST_DPS_6MONTHS">"c1818"</definedName>
    <definedName name="IQ_PERCENT_CHANGE_EST_DPS_6MONTHS_REUT">"c3929"</definedName>
    <definedName name="IQ_PERCENT_CHANGE_EST_DPS_9MONTHS">"c1819"</definedName>
    <definedName name="IQ_PERCENT_CHANGE_EST_DPS_9MONTHS_REUT">"c3930"</definedName>
    <definedName name="IQ_PERCENT_CHANGE_EST_DPS_DAY">"c1814"</definedName>
    <definedName name="IQ_PERCENT_CHANGE_EST_DPS_DAY_REUT">"c3926"</definedName>
    <definedName name="IQ_PERCENT_CHANGE_EST_DPS_MONTH">"c1816"</definedName>
    <definedName name="IQ_PERCENT_CHANGE_EST_DPS_MONTH_REUT">"c3927"</definedName>
    <definedName name="IQ_PERCENT_CHANGE_EST_DPS_WEEK">"c1815"</definedName>
    <definedName name="IQ_PERCENT_CHANGE_EST_DPS_WEEK_REUT">"c3963"</definedName>
    <definedName name="IQ_PERCENT_CHANGE_EST_EBITDA_12MONTHS">"c1804"</definedName>
    <definedName name="IQ_PERCENT_CHANGE_EST_EBITDA_12MONTHS_REUT">"c3917"</definedName>
    <definedName name="IQ_PERCENT_CHANGE_EST_EBITDA_18MONTHS">"c1805"</definedName>
    <definedName name="IQ_PERCENT_CHANGE_EST_EBITDA_18MONTHS_REUT">"c3918"</definedName>
    <definedName name="IQ_PERCENT_CHANGE_EST_EBITDA_3MONTHS">"c1801"</definedName>
    <definedName name="IQ_PERCENT_CHANGE_EST_EBITDA_3MONTHS_REUT">"c3914"</definedName>
    <definedName name="IQ_PERCENT_CHANGE_EST_EBITDA_6MONTHS">"c1802"</definedName>
    <definedName name="IQ_PERCENT_CHANGE_EST_EBITDA_6MONTHS_REUT">"c3915"</definedName>
    <definedName name="IQ_PERCENT_CHANGE_EST_EBITDA_9MONTHS">"c1803"</definedName>
    <definedName name="IQ_PERCENT_CHANGE_EST_EBITDA_9MONTHS_REUT">"c3916"</definedName>
    <definedName name="IQ_PERCENT_CHANGE_EST_EBITDA_DAY">"c1798"</definedName>
    <definedName name="IQ_PERCENT_CHANGE_EST_EBITDA_DAY_REUT">"c3912"</definedName>
    <definedName name="IQ_PERCENT_CHANGE_EST_EBITDA_MONTH">"c1800"</definedName>
    <definedName name="IQ_PERCENT_CHANGE_EST_EBITDA_MONTH_REUT">"c3913"</definedName>
    <definedName name="IQ_PERCENT_CHANGE_EST_EBITDA_WEEK">"c1799"</definedName>
    <definedName name="IQ_PERCENT_CHANGE_EST_EBITDA_WEEK_REUT">"c3961"</definedName>
    <definedName name="IQ_PERCENT_CHANGE_EST_EPS_12MONTHS">"c1788"</definedName>
    <definedName name="IQ_PERCENT_CHANGE_EST_EPS_12MONTHS_REUT">"c3902"</definedName>
    <definedName name="IQ_PERCENT_CHANGE_EST_EPS_18MONTHS">"c1789"</definedName>
    <definedName name="IQ_PERCENT_CHANGE_EST_EPS_18MONTHS_REUT">"c3903"</definedName>
    <definedName name="IQ_PERCENT_CHANGE_EST_EPS_3MONTHS">"c1785"</definedName>
    <definedName name="IQ_PERCENT_CHANGE_EST_EPS_3MONTHS_REUT">"c3899"</definedName>
    <definedName name="IQ_PERCENT_CHANGE_EST_EPS_6MONTHS">"c1786"</definedName>
    <definedName name="IQ_PERCENT_CHANGE_EST_EPS_6MONTHS_REUT">"c3900"</definedName>
    <definedName name="IQ_PERCENT_CHANGE_EST_EPS_9MONTHS">"c1787"</definedName>
    <definedName name="IQ_PERCENT_CHANGE_EST_EPS_9MONTHS_REUT">"c3901"</definedName>
    <definedName name="IQ_PERCENT_CHANGE_EST_EPS_DAY">"c1782"</definedName>
    <definedName name="IQ_PERCENT_CHANGE_EST_EPS_DAY_REUT">"c3896"</definedName>
    <definedName name="IQ_PERCENT_CHANGE_EST_EPS_MONTH">"c1784"</definedName>
    <definedName name="IQ_PERCENT_CHANGE_EST_EPS_MONTH_REUT">"c3898"</definedName>
    <definedName name="IQ_PERCENT_CHANGE_EST_EPS_WEEK">"c1783"</definedName>
    <definedName name="IQ_PERCENT_CHANGE_EST_EPS_WEEK_REUT">"c3897"</definedName>
    <definedName name="IQ_PERCENT_CHANGE_EST_FFO_12MONTHS">"c1828"</definedName>
    <definedName name="IQ_PERCENT_CHANGE_EST_FFO_12MONTHS_REUT">"c3938"</definedName>
    <definedName name="IQ_PERCENT_CHANGE_EST_FFO_18MONTHS">"c1829"</definedName>
    <definedName name="IQ_PERCENT_CHANGE_EST_FFO_18MONTHS_REUT">"c3939"</definedName>
    <definedName name="IQ_PERCENT_CHANGE_EST_FFO_3MONTHS">"c1825"</definedName>
    <definedName name="IQ_PERCENT_CHANGE_EST_FFO_3MONTHS_REUT">"c3935"</definedName>
    <definedName name="IQ_PERCENT_CHANGE_EST_FFO_6MONTHS">"c1826"</definedName>
    <definedName name="IQ_PERCENT_CHANGE_EST_FFO_6MONTHS_REUT">"c3936"</definedName>
    <definedName name="IQ_PERCENT_CHANGE_EST_FFO_9MONTHS">"c1827"</definedName>
    <definedName name="IQ_PERCENT_CHANGE_EST_FFO_9MONTHS_REUT">"c3937"</definedName>
    <definedName name="IQ_PERCENT_CHANGE_EST_FFO_DAY">"c1822"</definedName>
    <definedName name="IQ_PERCENT_CHANGE_EST_FFO_DAY_REUT">"c3933"</definedName>
    <definedName name="IQ_PERCENT_CHANGE_EST_FFO_MONTH">"c1824"</definedName>
    <definedName name="IQ_PERCENT_CHANGE_EST_FFO_MONTH_REUT">"c3934"</definedName>
    <definedName name="IQ_PERCENT_CHANGE_EST_FFO_WEEK">"c1823"</definedName>
    <definedName name="IQ_PERCENT_CHANGE_EST_FFO_WEEK_REUT">"c3964"</definedName>
    <definedName name="IQ_PERCENT_CHANGE_EST_PRICE_TARGET_12MONTHS">"c1844"</definedName>
    <definedName name="IQ_PERCENT_CHANGE_EST_PRICE_TARGET_12MONTHS_REUT">"c3952"</definedName>
    <definedName name="IQ_PERCENT_CHANGE_EST_PRICE_TARGET_18MONTHS">"c1845"</definedName>
    <definedName name="IQ_PERCENT_CHANGE_EST_PRICE_TARGET_18MONTHS_REUT">"c3953"</definedName>
    <definedName name="IQ_PERCENT_CHANGE_EST_PRICE_TARGET_3MONTHS">"c1841"</definedName>
    <definedName name="IQ_PERCENT_CHANGE_EST_PRICE_TARGET_3MONTHS_REUT">"c3949"</definedName>
    <definedName name="IQ_PERCENT_CHANGE_EST_PRICE_TARGET_6MONTHS">"c1842"</definedName>
    <definedName name="IQ_PERCENT_CHANGE_EST_PRICE_TARGET_6MONTHS_REUT">"c3950"</definedName>
    <definedName name="IQ_PERCENT_CHANGE_EST_PRICE_TARGET_9MONTHS">"c1843"</definedName>
    <definedName name="IQ_PERCENT_CHANGE_EST_PRICE_TARGET_9MONTHS_REUT">"c3951"</definedName>
    <definedName name="IQ_PERCENT_CHANGE_EST_PRICE_TARGET_DAY">"c1838"</definedName>
    <definedName name="IQ_PERCENT_CHANGE_EST_PRICE_TARGET_DAY_REUT">"c3947"</definedName>
    <definedName name="IQ_PERCENT_CHANGE_EST_PRICE_TARGET_MONTH">"c1840"</definedName>
    <definedName name="IQ_PERCENT_CHANGE_EST_PRICE_TARGET_MONTH_REUT">"c3948"</definedName>
    <definedName name="IQ_PERCENT_CHANGE_EST_PRICE_TARGET_WEEK">"c1839"</definedName>
    <definedName name="IQ_PERCENT_CHANGE_EST_PRICE_TARGET_WEEK_REUT">"c3967"</definedName>
    <definedName name="IQ_PERCENT_CHANGE_EST_RECO_12MONTHS">"c1836"</definedName>
    <definedName name="IQ_PERCENT_CHANGE_EST_RECO_12MONTHS_REUT">"c3945"</definedName>
    <definedName name="IQ_PERCENT_CHANGE_EST_RECO_18MONTHS">"c1837"</definedName>
    <definedName name="IQ_PERCENT_CHANGE_EST_RECO_18MONTHS_REUT">"c3946"</definedName>
    <definedName name="IQ_PERCENT_CHANGE_EST_RECO_3MONTHS">"c1833"</definedName>
    <definedName name="IQ_PERCENT_CHANGE_EST_RECO_3MONTHS_REUT">"c3942"</definedName>
    <definedName name="IQ_PERCENT_CHANGE_EST_RECO_6MONTHS">"c1834"</definedName>
    <definedName name="IQ_PERCENT_CHANGE_EST_RECO_6MONTHS_REUT">"c3943"</definedName>
    <definedName name="IQ_PERCENT_CHANGE_EST_RECO_9MONTHS">"c1835"</definedName>
    <definedName name="IQ_PERCENT_CHANGE_EST_RECO_9MONTHS_REUT">"c3944"</definedName>
    <definedName name="IQ_PERCENT_CHANGE_EST_RECO_DAY">"c1830"</definedName>
    <definedName name="IQ_PERCENT_CHANGE_EST_RECO_DAY_REUT">"c3940"</definedName>
    <definedName name="IQ_PERCENT_CHANGE_EST_RECO_MONTH">"c1832"</definedName>
    <definedName name="IQ_PERCENT_CHANGE_EST_RECO_MONTH_REUT">"c3941"</definedName>
    <definedName name="IQ_PERCENT_CHANGE_EST_RECO_WEEK">"c1831"</definedName>
    <definedName name="IQ_PERCENT_CHANGE_EST_RECO_WEEK_REUT">"c3966"</definedName>
    <definedName name="IQ_PERCENT_CHANGE_EST_REV_12MONTHS">"c1796"</definedName>
    <definedName name="IQ_PERCENT_CHANGE_EST_REV_12MONTHS_REUT">"c3910"</definedName>
    <definedName name="IQ_PERCENT_CHANGE_EST_REV_18MONTHS">"c1797"</definedName>
    <definedName name="IQ_PERCENT_CHANGE_EST_REV_18MONTHS_REUT">"c3911"</definedName>
    <definedName name="IQ_PERCENT_CHANGE_EST_REV_3MONTHS">"c1793"</definedName>
    <definedName name="IQ_PERCENT_CHANGE_EST_REV_3MONTHS_REUT">"c3907"</definedName>
    <definedName name="IQ_PERCENT_CHANGE_EST_REV_6MONTHS">"c1794"</definedName>
    <definedName name="IQ_PERCENT_CHANGE_EST_REV_6MONTHS_REUT">"c3908"</definedName>
    <definedName name="IQ_PERCENT_CHANGE_EST_REV_9MONTHS">"c1795"</definedName>
    <definedName name="IQ_PERCENT_CHANGE_EST_REV_9MONTHS_REUT">"c3909"</definedName>
    <definedName name="IQ_PERCENT_CHANGE_EST_REV_DAY">"c1790"</definedName>
    <definedName name="IQ_PERCENT_CHANGE_EST_REV_DAY_REUT">"c3904"</definedName>
    <definedName name="IQ_PERCENT_CHANGE_EST_REV_MONTH">"c1792"</definedName>
    <definedName name="IQ_PERCENT_CHANGE_EST_REV_MONTH_REUT">"c3906"</definedName>
    <definedName name="IQ_PERCENT_CHANGE_EST_REV_WEEK">"c1791"</definedName>
    <definedName name="IQ_PERCENT_CHANGE_EST_REV_WEEK_REUT">"c3905"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OTENTIAL_UPSIDE_REUT">"c3968"</definedName>
    <definedName name="IQ_PRE_OPEN_COST">"c1040"</definedName>
    <definedName name="IQ_PRE_TAX_ACT_OR_EST">"c2221"</definedName>
    <definedName name="IQ_PRE_TAX_ACT_OR_EST_REUT">"c5467"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_EST">"c1695"</definedName>
    <definedName name="IQ_PRETAX_INC_EST_REUT">"c5347"</definedName>
    <definedName name="IQ_PRETAX_INC_HIGH_EST">"c1697"</definedName>
    <definedName name="IQ_PRETAX_INC_HIGH_EST_REUT">"c5349"</definedName>
    <definedName name="IQ_PRETAX_INC_LOW_EST">"c1698"</definedName>
    <definedName name="IQ_PRETAX_INC_LOW_EST_REUT">"c5350"</definedName>
    <definedName name="IQ_PRETAX_INC_MEDIAN_EST">"c1696"</definedName>
    <definedName name="IQ_PRETAX_INC_MEDIAN_EST_REUT">"c5348"</definedName>
    <definedName name="IQ_PRETAX_INC_NUM_EST">"c1699"</definedName>
    <definedName name="IQ_PRETAX_INC_NUM_EST_REUT">"c5351"</definedName>
    <definedName name="IQ_PRETAX_INC_STDDEV_EST">"c1700"</definedName>
    <definedName name="IQ_PRETAX_INC_STDDEV_EST_REUT">"c5352"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ICE_CFPS_FWD">"c2237"</definedName>
    <definedName name="IQ_PRICE_CFPS_FWD_REUT">"c4053"</definedName>
    <definedName name="IQ_PRICE_OVER_BVPS">"c1412"</definedName>
    <definedName name="IQ_PRICE_OVER_LTM_EPS">"c1413"</definedName>
    <definedName name="IQ_PRICE_TARGET">"c82"</definedName>
    <definedName name="IQ_PRICE_TARGET_BOTTOM_UP">"c5486"</definedName>
    <definedName name="IQ_PRICE_TARGET_BOTTOM_UP_REUT">"c5494"</definedName>
    <definedName name="IQ_PRICE_TARGET_REUT">"c3631"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>"c1069"</definedName>
    <definedName name="IQ_PRICING_DATE">"c1613"</definedName>
    <definedName name="IQ_PRIMARY_EPS_TYPE">"c4498"</definedName>
    <definedName name="IQ_PRIMARY_EPS_TYPE_REUT">"c5481"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ACT_OR_EST">"c3585"</definedName>
    <definedName name="IQ_RETURN_ASSETS_ACT_OR_EST_REUT">"c5475"</definedName>
    <definedName name="IQ_RETURN_ASSETS_BANK">"c1114"</definedName>
    <definedName name="IQ_RETURN_ASSETS_BROK">"c1115"</definedName>
    <definedName name="IQ_RETURN_ASSETS_EST">"c3529"</definedName>
    <definedName name="IQ_RETURN_ASSETS_EST_REUT">"c3990"</definedName>
    <definedName name="IQ_RETURN_ASSETS_FS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NUM_EST">"c3527"</definedName>
    <definedName name="IQ_RETURN_ASSETS_NUM_EST_REUT">"c3994"</definedName>
    <definedName name="IQ_RETURN_ASSETS_STDDEV_EST">"c3528"</definedName>
    <definedName name="IQ_RETURN_ASSETS_STDDEV_EST_REUT">"c3995"</definedName>
    <definedName name="IQ_RETURN_CAPITAL">"c1117"</definedName>
    <definedName name="IQ_RETURN_EQUITY">"c1118"</definedName>
    <definedName name="IQ_RETURN_EQUITY_ACT_OR_EST">"c3586"</definedName>
    <definedName name="IQ_RETURN_EQUITY_ACT_OR_EST_REUT">"c5476"</definedName>
    <definedName name="IQ_RETURN_EQUITY_BANK">"c1119"</definedName>
    <definedName name="IQ_RETURN_EQUITY_BROK">"c1120"</definedName>
    <definedName name="IQ_RETURN_EQUITY_EST">"c3535"</definedName>
    <definedName name="IQ_RETURN_EQUITY_EST_REUT">"c3983"</definedName>
    <definedName name="IQ_RETURN_EQUITY_FS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NUM_EST">"c3533"</definedName>
    <definedName name="IQ_RETURN_EQUITY_NUM_EST_REUT">"c3987"</definedName>
    <definedName name="IQ_RETURN_EQUITY_STDDEV_EST">"c3534"</definedName>
    <definedName name="IQ_RETURN_EQUITY_STDDEV_EST_REUT">"c3988"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ACT_OR_EST">"c2214"</definedName>
    <definedName name="IQ_REVENUE_ACT_OR_EST_REUT">"c5461"</definedName>
    <definedName name="IQ_REVENUE_EST">"c1126"</definedName>
    <definedName name="IQ_REVENUE_EST_BOTTOM_UP">"c5488"</definedName>
    <definedName name="IQ_REVENUE_EST_BOTTOM_UP_REUT">"c5496"</definedName>
    <definedName name="IQ_REVENUE_EST_REUT">"c3634"</definedName>
    <definedName name="IQ_REVENUE_GUIDANCE">"c4519"</definedName>
    <definedName name="IQ_REVENUE_HIGH_EST">"c1127"</definedName>
    <definedName name="IQ_REVENUE_HIGH_EST_REUT">"c3636"</definedName>
    <definedName name="IQ_REVENUE_HIGH_GUIDANCE">"c4169"</definedName>
    <definedName name="IQ_REVENUE_LOW_EST">"c1128"</definedName>
    <definedName name="IQ_REVENUE_LOW_EST_REUT">"c3637"</definedName>
    <definedName name="IQ_REVENUE_LOW_GUIDANCE">"c4209"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39620.6696064815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GA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_FWD_REUT">"c4054"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EST">"c4526"</definedName>
    <definedName name="IQ_TEV_HIGH_EST">"c4527"</definedName>
    <definedName name="IQ_TEV_LOW_EST">"c4528"</definedName>
    <definedName name="IQ_TEV_MEDIAN_EST">"c4529"</definedName>
    <definedName name="IQ_TEV_NUM_EST">"c4530"</definedName>
    <definedName name="IQ_TEV_STDDEV_EST">"c4531"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XCL_FIN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TDDEV_EST">"c4538"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"c2104"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IsColHidden">FALSE</definedName>
    <definedName name="IsLTMColHidden">FALSE</definedName>
    <definedName name="ISO_Fees_Base_Year">[8]Inputs!#REF!</definedName>
    <definedName name="ISO_Fees_Input">[8]Inputs!#REF!</definedName>
    <definedName name="istat">#REF!</definedName>
    <definedName name="JANBS">#REF!</definedName>
    <definedName name="JE">#REF!</definedName>
    <definedName name="jkhhkl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ly2007" localSheetId="2">{"2002Frcst","06Month",FALSE,"Frcst Format 2002"}</definedName>
    <definedName name="July2007">{"2002Frcst","06Month",FALSE,"Frcst Format 2002"}</definedName>
    <definedName name="June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k">[31]reports!#REF!</definedName>
    <definedName name="kenerr" localSheetId="2">{"by_month",#N/A,TRUE,"template";"Destec_month",#N/A,TRUE,"template";"by_quarter",#N/A,TRUE,"template";"destec_quarter",#N/A,TRUE,"template";"by_year",#N/A,TRUE,"template";"Destec_annual",#N/A,TRUE,"template"}</definedName>
    <definedName name="kenerr">{"by_month",#N/A,TRUE,"template";"Destec_month",#N/A,TRUE,"template";"by_quarter",#N/A,TRUE,"template";"destec_quarter",#N/A,TRUE,"template";"by_year",#N/A,TRUE,"template";"Destec_annual",#N/A,TRUE,"template"}</definedName>
    <definedName name="kern" localSheetId="2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jkj">'[32] Detail'!#REF!</definedName>
    <definedName name="ksjfjJJJJ" localSheetId="2">{"Sch.L_MaterialIssue",#N/A,FALSE,"Sch.L"}</definedName>
    <definedName name="ksjfjJJJJ">{"Sch.L_MaterialIssue",#N/A,FALSE,"Sch.L"}</definedName>
    <definedName name="LAHRS">[16]Mstr!#REF!</definedName>
    <definedName name="Land_Purchase_Option_Pmts">[8]Inputs!#REF!</definedName>
    <definedName name="Land_Trust_Funding_Input">[8]Inputs!#REF!</definedName>
    <definedName name="Land_Trust_Funding_Period">[8]Inputs!#REF!</definedName>
    <definedName name="LARR">[8]Inputs!#REF!</definedName>
    <definedName name="Last_Row" localSheetId="2">IF('PG&amp;E (Table 3)'!Values_Entered,Header_Row+'PG&amp;E (Table 3)'!Number_of_Payments,Header_Row)</definedName>
    <definedName name="Last_Row">IF(Values_Entered,Header_Row+Number_of_Payments,Header_Row)</definedName>
    <definedName name="Last_Row_Pref" localSheetId="2">IF('PG&amp;E (Table 3)'!Values_Entered_Pref,Header_Row_Pref+'PG&amp;E (Table 3)'!No_of_Pamts_Pref,Header_Row_Pref)</definedName>
    <definedName name="Last_Row_Pref">IF(Values_Entered_Pref,Header_Row_Pref+No_of_Pamts_Pref,Header_Row_Pref)</definedName>
    <definedName name="LC_Arrangement_Fee_Rate" localSheetId="2">[8]Inputs!#REF!</definedName>
    <definedName name="LC_Arrangement_Fee_Rate">[8]Inputs!#REF!</definedName>
    <definedName name="LC_Commitment_Fee_Rate">[8]Inputs!#REF!</definedName>
    <definedName name="LCM">#REF!</definedName>
    <definedName name="LDs_EPC_Contractor">[8]Inputs!#REF!</definedName>
    <definedName name="LDs_Turbine_Supplier">[8]Inputs!#REF!</definedName>
    <definedName name="Leveraged_Results_Print_Range">#REF!</definedName>
    <definedName name="LiabDate">#REF!</definedName>
    <definedName name="Liabilities">'[12]Account Balances'!$R$5,'[12]Account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Balances'!$R$109:$R$116</definedName>
    <definedName name="LIBOR_12_year_Fwd_Swap_Tranche_B">[8]Inputs!#REF!</definedName>
    <definedName name="LIBOR_2_year_Swap">[8]Inputs!#REF!</definedName>
    <definedName name="LIBOR_2_year_Swap__Tranche_A_B_C">[8]Inputs!#REF!</definedName>
    <definedName name="LIBOR_3_year_Fwd_Swap__Tranche_A">[8]Inputs!#REF!</definedName>
    <definedName name="LIBOR_3_year_Fwd_Swap_Tranche_B_C">[8]Inputs!#REF!</definedName>
    <definedName name="limcount" hidden="1">1</definedName>
    <definedName name="LLC_Debt_Service_Coverage_Ratio_List">'[8]Cash Flow'!#REF!</definedName>
    <definedName name="Loan_Balance_End_of_Month">'[8]Construction Draw Schedule'!#REF!</definedName>
    <definedName name="Loan_Facility_Amount">'[8]Construction Draw Schedule'!#REF!</definedName>
    <definedName name="LOCTTLHRS">[16]Mstr!#REF!</definedName>
    <definedName name="ls5per">#REF!</definedName>
    <definedName name="lssdge">#REF!</definedName>
    <definedName name="LUNCH">#REF!</definedName>
    <definedName name="Major_Maintenance_BOP_Base_Year">[8]Inputs!#REF!</definedName>
    <definedName name="Major_Maintenance_BOP_Book">#REF!</definedName>
    <definedName name="Major_Maintenance_BOP_Cash">'[8]Other Operating Expenses'!#REF!</definedName>
    <definedName name="Major_Maintenance_BOP_Escalation_Factor">#REF!</definedName>
    <definedName name="Major_Maintenance_Smoothing_Threshold">[8]Inputs!#REF!</definedName>
    <definedName name="Major_Maintenance_Table">[8]Inputs!#REF!</definedName>
    <definedName name="marathon" localSheetId="2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S_Base_Year">#REF!</definedName>
    <definedName name="Mayfdsdfd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cKittrick_School_District_Donation_Input">[8]Inputs!#REF!</definedName>
    <definedName name="MED_MTR">2</definedName>
    <definedName name="Merch_Cum_Escalation_Factor">'[8]PSCo PPA Revenue'!#REF!</definedName>
    <definedName name="Merch_Fuel_Doll_KW">[8]Inputs!#REF!</definedName>
    <definedName name="Merch_margin_Doll_KW">[8]Inputs!#REF!</definedName>
    <definedName name="Merch_Months_partial_Year_Factor">'[8]PSCo PPA Revenue'!#REF!</definedName>
    <definedName name="Michelle">#REF!</definedName>
    <definedName name="Minimum_Debt_Service_Coverage">'[8]Cash Flow'!#REF!</definedName>
    <definedName name="Mobilization_Months">[8]Inputs!#REF!</definedName>
    <definedName name="MODEL">#REF!</definedName>
    <definedName name="modifiedavailmod" localSheetId="2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LYREC">#REF!</definedName>
    <definedName name="Months_of_Debt_Service_Reserve">[8]Inputs!#REF!</definedName>
    <definedName name="Months_Per_Year">[8]Inputs!#REF!</definedName>
    <definedName name="MSA_Fee">'[8]Other Operating Expenses'!#REF!</definedName>
    <definedName name="MSA_Fee_Base_Year">[8]Inputs!#REF!</definedName>
    <definedName name="MSA_Fee_Input_per_Year">[8]Inputs!#REF!</definedName>
    <definedName name="N_A">'[4]CAP ADJ'!#REF!</definedName>
    <definedName name="Net_Cash_Flow">'[8]Cash Flow'!#REF!</definedName>
    <definedName name="Net_Fixed_Assets">#REF!</definedName>
    <definedName name="Net_Gain_on_Sale_of_Assets">#REF!</definedName>
    <definedName name="Net_Payments_on_Fire_Truck_during_Construction_Input">[8]Inputs!#REF!</definedName>
    <definedName name="Net_Start_Up_Revenues">[8]Inputs!#REF!</definedName>
    <definedName name="new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wrev" localSheetId="2">{#N/A,#N/A,TRUE,"SDGE";#N/A,#N/A,TRUE,"GBU";#N/A,#N/A,TRUE,"TBU";#N/A,#N/A,TRUE,"EDBU";#N/A,#N/A,TRUE,"ExclCC"}</definedName>
    <definedName name="newwrev">{#N/A,#N/A,TRUE,"SDGE";#N/A,#N/A,TRUE,"GBU";#N/A,#N/A,TRUE,"TBU";#N/A,#N/A,TRUE,"EDBU";#N/A,#N/A,TRUE,"ExclCC"}</definedName>
    <definedName name="nine">[23]Cash_Flow!#REF!</definedName>
    <definedName name="No_of_Pamts_Pref" localSheetId="2">MATCH(0.01,End_Bal_Pref,-1)+1</definedName>
    <definedName name="No_of_Pamts_Pref">MATCH(0.01,End_Bal_Pref,-1)+1</definedName>
    <definedName name="Non_Recourse_CP_Conduit_LIBOR_Spread">[8]Inputs!#REF!</definedName>
    <definedName name="Non_Recourse_Facility_CP_adder">[8]Inputs!#REF!</definedName>
    <definedName name="nopremort">#REF!</definedName>
    <definedName name="NotTollFree">'[33]PG&amp;E'!$T$6:$T$12</definedName>
    <definedName name="NOx_Allowances__Nominal___ton">[8]Inputs!#REF!</definedName>
    <definedName name="Nox_Allowances_in_1999">'[8]Other Operating Expenses'!#REF!</definedName>
    <definedName name="NOx_Emissions_Rate__lb_hr">[8]Inputs!#REF!</definedName>
    <definedName name="NOx_Offsets">'[8]Other Operating Expenses'!#REF!</definedName>
    <definedName name="NOx_Offsets_Calculation_Factor__lb_MMBtu">[8]Inputs!#REF!</definedName>
    <definedName name="NOx_Offsets_Construction">[8]Inputs!#REF!</definedName>
    <definedName name="NPV_20_Year_12_Percent_Quarterly">#REF!</definedName>
    <definedName name="NPV_20_Year_13_Percent_Quarterly">#REF!</definedName>
    <definedName name="NPV_20_Year_14_Percent_Quarterly">#REF!</definedName>
    <definedName name="NQInd">#REF!</definedName>
    <definedName name="NRW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NRW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Number_of_Payments" localSheetId="2">MATCH(0.01,End_Bal,-1)+1</definedName>
    <definedName name="Number_of_Payments">MATCH(0.01,End_Bal,-1)+1</definedName>
    <definedName name="Number_of_Units">[8]Inputs!#REF!</definedName>
    <definedName name="Number_of_Years_to_Payback">#REF!</definedName>
    <definedName name="NvsASD">"V1999-12-31"</definedName>
    <definedName name="NvsAutoDrillOk">"VN"</definedName>
    <definedName name="NvsElapsedTime">0.00223576388816582</definedName>
    <definedName name="NvsEndTime">36549.5633866898</definedName>
    <definedName name="NvsInstSpec">"%"</definedName>
    <definedName name="NvsLayoutType">"M3"</definedName>
    <definedName name="NvsPanelEffdt">"V1940-01-01"</definedName>
    <definedName name="NvsPanelSetid">"VPPL"</definedName>
    <definedName name="NvsReqBU">"VPPL"</definedName>
    <definedName name="NvsReqBUOnly">"VY"</definedName>
    <definedName name="NvsTransLed">"VN"</definedName>
    <definedName name="NvsTreeASD">"V1999-12-31"</definedName>
    <definedName name="NY_State_Dividend_Allowance_Rate">[8]Inputs!#REF!</definedName>
    <definedName name="NY_State_Excess_Dividends_Tax">[8]Inputs!#REF!</definedName>
    <definedName name="NY_State_Gross_Earnings_Tax">[8]Inputs!#REF!</definedName>
    <definedName name="NY_State_Gross_Receipts_Tax">[8]Inputs!#REF!</definedName>
    <definedName name="NY_State_Income_Tax_Switch">[8]Inputs!#REF!</definedName>
    <definedName name="O_M_Mobilization">[8]Inputs!#REF!</definedName>
    <definedName name="O_M_Mobilization___Labor">[8]Inputs!#REF!</definedName>
    <definedName name="Off_Peak_Hours">[5]Inputs!#REF!</definedName>
    <definedName name="Off_Peak_Percent">[5]Inputs!#REF!</definedName>
    <definedName name="Offsite_Work_Road_Paving">[8]Inputs!#REF!</definedName>
    <definedName name="okay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n_Peak_Hours">[5]Inputs!#REF!</definedName>
    <definedName name="On_Peak_Percent">[5]Inputs!#REF!</definedName>
    <definedName name="Open_Click">[34]!Open_Click</definedName>
    <definedName name="Operator_Fee_during_Mobilization">[8]Inputs!#REF!</definedName>
    <definedName name="Opt_Discrate">#REF!</definedName>
    <definedName name="Opt_DR">#REF!</definedName>
    <definedName name="optindexswap_meanreversion">#REF!</definedName>
    <definedName name="optindexswap_model">#REF!</definedName>
    <definedName name="optindexswap_treesteps">#REF!</definedName>
    <definedName name="optindexswap_volatility">#REF!</definedName>
    <definedName name="option_treesteps">#REF!</definedName>
    <definedName name="option_volatility">#REF!</definedName>
    <definedName name="Other_EPC_Scope_Items_Non_Bechtel">[8]Inputs!#REF!</definedName>
    <definedName name="OTHERHRS">[16]Mstr!#REF!</definedName>
    <definedName name="otherrev" localSheetId="2">{#N/A,#N/A,TRUE,"SDGE";#N/A,#N/A,TRUE,"GBU";#N/A,#N/A,TRUE,"TBU";#N/A,#N/A,TRUE,"EDBU";#N/A,#N/A,TRUE,"ExclCC"}</definedName>
    <definedName name="otherrev">{#N/A,#N/A,TRUE,"SDGE";#N/A,#N/A,TRUE,"GBU";#N/A,#N/A,TRUE,"TBU";#N/A,#N/A,TRUE,"EDBU";#N/A,#N/A,TRUE,"ExclCC"}</definedName>
    <definedName name="Ozone_Season_Factor">[8]Inputs!#REF!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localSheetId="2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age_1">"h2:m65"</definedName>
    <definedName name="Page_2">"p2:z62"</definedName>
    <definedName name="Page_3">"ad2:al80"</definedName>
    <definedName name="Page_4">"ad83:am138"</definedName>
    <definedName name="Page_5">"ap2:bf77"</definedName>
    <definedName name="Page_6">"bj2:cc81"</definedName>
    <definedName name="Pal_Workbook_GUID" hidden="1">"1YDJKL1A3MNKIMXTGKJS3UTZ"</definedName>
    <definedName name="Partial_Year_Factor_Synthetic_Lease">'[35]Technical &amp; Timing'!#REF!</definedName>
    <definedName name="period">#REF!</definedName>
    <definedName name="Period_1_Coverage_Threshold">[5]Inputs!#REF!</definedName>
    <definedName name="Period_1_Distributable_Cash">[5]Inputs!#REF!</definedName>
    <definedName name="Period_2_Adjusted_Distributable_Cash">[5]Inputs!#REF!</definedName>
    <definedName name="PFYE">[27]Input1!$B$7</definedName>
    <definedName name="PHILIPS" localSheetId="2">{#N/A,#N/A,FALSE,"RECAP";#N/A,#N/A,FALSE,"MATBYCLS";#N/A,#N/A,FALSE,"STATUS";#N/A,#N/A,FALSE,"OP-ACT";#N/A,#N/A,FALSE,"W_O"}</definedName>
    <definedName name="PHILIPS">{#N/A,#N/A,FALSE,"RECAP";#N/A,#N/A,FALSE,"MATBYCLS";#N/A,#N/A,FALSE,"STATUS";#N/A,#N/A,FALSE,"OP-ACT";#N/A,#N/A,FALSE,"W_O"}</definedName>
    <definedName name="PhyGasTermDates">[26]PhyGasTerm!$L$1:$BU$2</definedName>
    <definedName name="PhyGasTermMTM">[26]PhyGasTerm!$B$62:$BU$105</definedName>
    <definedName name="PhyGasTermVol">[26]PhyGasTerm!$B$7:$BU$50</definedName>
    <definedName name="Physical">[36]PhysicalFreeze!$A$5:$BS$152</definedName>
    <definedName name="PILOT_Escalation_Ceiling">[8]Inputs!#REF!</definedName>
    <definedName name="PILOT_Escalation_Floor">[8]Inputs!#REF!</definedName>
    <definedName name="PILOT_Portion_to_County">[8]Inputs!#REF!</definedName>
    <definedName name="Pingmancera" localSheetId="2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ti" localSheetId="2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t_Capacity">[8]Inputs!#REF!</definedName>
    <definedName name="pmcat">#REF!</definedName>
    <definedName name="pmper">#REF!</definedName>
    <definedName name="portfolio">[11]Inputs!$B$8</definedName>
    <definedName name="Post_Commercial_Operations_Construction_G_A_Total__2002">[8]Inputs!#REF!</definedName>
    <definedName name="Post_Lease_Term_Loan_Amortization_Partial_Year_Factor">'[5]Debt Service'!#REF!</definedName>
    <definedName name="Post_Lease_Term_Loan_Term">[8]Inputs!#REF!</definedName>
    <definedName name="Post_Lease_Term_Refinanced_Principal_Amount">'[37]Debt Service - SL'!$B$656</definedName>
    <definedName name="POVM_Fuel_Partial_Year_Factor">'[8]PSCo PPA Revenue'!#REF!</definedName>
    <definedName name="POVM_Margin_Partial_Year_Factor">'[8]PSCo PPA Revenue'!#REF!</definedName>
    <definedName name="Power_Island_Extended_Warranty">[8]Inputs!#REF!</definedName>
    <definedName name="Power_Pool_Fees_Input">[8]Inputs!#REF!</definedName>
    <definedName name="Power_Pool_Fees_Input_Base_Year">[8]Inputs!#REF!</definedName>
    <definedName name="Pre_Engineering_Payments">[8]Inputs!#REF!</definedName>
    <definedName name="Pre_Tax_Income__Toolling_Book">#REF!</definedName>
    <definedName name="prelamp" localSheetId="2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lamp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retmort">#REF!</definedName>
    <definedName name="preserve_var">[11]Inputs!$B$25</definedName>
    <definedName name="PreviousDimensionReference">'[18]Setup -&gt;'!$G$27</definedName>
    <definedName name="Print">#REF!</definedName>
    <definedName name="_xlnm.Print_Area" localSheetId="5">'All IOUs'!$A$1:$D$32</definedName>
    <definedName name="_xlnm.Print_Area" localSheetId="6">'Cumulative Costs '!$A$1:$B$11</definedName>
    <definedName name="_xlnm.Print_Area" localSheetId="3">'Liberty Utilities (Table 4)'!$A$1:$D$32</definedName>
    <definedName name="_xlnm.Print_Area" localSheetId="4">'PacifiCorp (Table 5)'!$A$1:$D$32</definedName>
    <definedName name="_xlnm.Print_Area" localSheetId="2">'PG&amp;E (Table 3)'!$A$1:$D$26</definedName>
    <definedName name="_xlnm.Print_Area" localSheetId="1">'SCE (Table 2)'!$A$1:$D$32</definedName>
    <definedName name="_xlnm.Print_Area" localSheetId="0">'SDG&amp;E (Table 1)'!$A$1:$D$32</definedName>
    <definedName name="Print_Area_MI">#REF!</definedName>
    <definedName name="Print_Table">#REF!</definedName>
    <definedName name="problem" localSheetId="2">{#N/A,#N/A,FALSE,"trates"}</definedName>
    <definedName name="problem">{#N/A,#N/A,FALSE,"trates"}</definedName>
    <definedName name="Product_2">#REF!</definedName>
    <definedName name="Product_5">#REF!</definedName>
    <definedName name="Product_6">#REF!</definedName>
    <definedName name="Product_7a">#REF!</definedName>
    <definedName name="Product_7b">#REF!</definedName>
    <definedName name="Project">[38]CASE!$B$3:$B$12</definedName>
    <definedName name="Project_Starts_Operations_in_Quarter">#REF!</definedName>
    <definedName name="Property__Plant___Equipment">#REF!</definedName>
    <definedName name="Property_Tax_Assessment_Value_for_Jan1_Start">#REF!</definedName>
    <definedName name="Property_Tax_Base_Year">[8]Inputs!#REF!</definedName>
    <definedName name="Property_Tax_Dec_2000">[8]Inputs!#REF!</definedName>
    <definedName name="Property_Tax_Input_Delayed_One_Year">[8]Inputs!#REF!</definedName>
    <definedName name="Property_Taxes___Book">'[8]Other Operating Expenses'!#REF!</definedName>
    <definedName name="Property_Taxes__Cash">'[8]Other Operating Expenses'!#REF!</definedName>
    <definedName name="PSA_Line_Loss_Factor">[5]Inputs!#REF!</definedName>
    <definedName name="PSA_Off_Peak_Delivered_MWh">'[5]Technical &amp; Timing'!#REF!</definedName>
    <definedName name="PSA_On_Peak_Delivered_MWh">'[5]Technical &amp; Timing'!#REF!</definedName>
    <definedName name="PSA_Replacement_MWh_Cost">'[5]NonFuel Expenses'!#REF!</definedName>
    <definedName name="PST">#REF!</definedName>
    <definedName name="PSTAIR">#REF!</definedName>
    <definedName name="pv">[11]Inputs!$B$26</definedName>
    <definedName name="PV_of_1st_Quarter_Cash_Flows">#REF!</definedName>
    <definedName name="PV_of_2nd_Quarter_Cash_Flows">#REF!</definedName>
    <definedName name="PV_of_3rd_Quarter_Cash_Flows">#REF!</definedName>
    <definedName name="PV_of_4th_Quarter_Cash_Flows">#REF!</definedName>
    <definedName name="PV_Project_Cash_Flows">#REF!</definedName>
    <definedName name="pyeper">#REF!</definedName>
    <definedName name="qqqqqqq" localSheetId="2">{"SourcesUses",#N/A,TRUE,"CFMODEL";"TransOverview",#N/A,TRUE,"CFMODEL"}</definedName>
    <definedName name="qqqqqqq">{"SourcesUses",#N/A,TRUE,"CFMODEL";"TransOverview",#N/A,TRUE,"CFMODEL"}</definedName>
    <definedName name="qqqqqqqqqqqqqqqqqq" localSheetId="2">{"Income Statement",#N/A,FALSE,"CFMODEL";"Balance Sheet",#N/A,FALSE,"CFMODEL"}</definedName>
    <definedName name="qqqqqqqqqqqqqqqqqq">{"Income Statement",#N/A,FALSE,"CFMODEL";"Balance Sheet",#N/A,FALSE,"CFMODEL"}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a">#REF!</definedName>
    <definedName name="RateCase">#REF!</definedName>
    <definedName name="Re_Fi_Term_Loan_Maturity_Year">[8]Debt!#REF!</definedName>
    <definedName name="REC">#REF!</definedName>
    <definedName name="reference3" localSheetId="2">{"SourcesUses",#N/A,TRUE,"CFMODEL";"TransOverview",#N/A,TRUE,"CFMODEL"}</definedName>
    <definedName name="reference3">{"SourcesUses",#N/A,TRUE,"CFMODEL";"TransOverview",#N/A,TRUE,"CFMODEL"}</definedName>
    <definedName name="reference32" localSheetId="2">{"SourcesUses",#N/A,TRUE,"CFMODEL";"TransOverview",#N/A,TRUE,"CFMODEL"}</definedName>
    <definedName name="reference32">{"SourcesUses",#N/A,TRUE,"CFMODEL";"TransOverview",#N/A,TRUE,"CFMODEL"}</definedName>
    <definedName name="Refi_Debt_Service_Coverage_Ratio_List">'[8]Cash Flow'!#REF!</definedName>
    <definedName name="Refi_DSCR_Criteria">'[8]Cash Flow'!#REF!</definedName>
    <definedName name="Refinancing_Amortization_Schedule">[8]Inputs!#REF!</definedName>
    <definedName name="Reggie">#REF!</definedName>
    <definedName name="Reggie1">#REF!</definedName>
    <definedName name="Repairs_Discount_Factor">#REF!</definedName>
    <definedName name="repo_meanreversion">#REF!</definedName>
    <definedName name="repo_model">#REF!</definedName>
    <definedName name="repo_volatility">#REF!</definedName>
    <definedName name="rert" localSheetId="2">{"'Attachment'!$A$1:$L$49"}</definedName>
    <definedName name="rert">{"'Attachment'!$A$1:$L$49"}</definedName>
    <definedName name="RES_MTR">1.8</definedName>
    <definedName name="Residual_Credit_Enhancement_LOC_Amount">[8]Debt!#REF!</definedName>
    <definedName name="Residual_Credit_Enhancement_LOC_Arrangement_Fee">[8]Debt!#REF!</definedName>
    <definedName name="Residual_Credit_Enhancement_LOC_Arrangement_Fee_Rate">[8]Inputs!#REF!</definedName>
    <definedName name="Residual_Credit_Enhancement_LOC_Commitment_Fee_Rate">[8]Inputs!#REF!</definedName>
    <definedName name="Residual_Credit_Enhancement_LOC_Fee">[8]Debt!#REF!</definedName>
    <definedName name="Residual_Credit_Enhancement_LOC_Fee_Operation">[8]Debt!#REF!</definedName>
    <definedName name="Residual_Credit_Enhancement_LOC_Fee_Rate">[8]Inputs!#REF!</definedName>
    <definedName name="Residual_Credit_Enhancement_LOC_Percentage">[8]Inputs!#REF!</definedName>
    <definedName name="Residual_Credit_Enhancement_LOC_Upfront_Fee">[8]Debt!#REF!</definedName>
    <definedName name="Residual_Credit_Enhancement_LOC_Upfront_Fee_Rate">[8]Inputs!#REF!</definedName>
    <definedName name="Restricted_Construction_Contingency_Amount">[8]Inputs!#REF!</definedName>
    <definedName name="RETADD">#REF!</definedName>
    <definedName name="retro_table">#REF!</definedName>
    <definedName name="Revolver_Related_Costs___Closing">[8]Inputs!#REF!</definedName>
    <definedName name="Right_of_Way_Base_Year">[8]Inputs!#REF!</definedName>
    <definedName name="Right_of_Way_Escalation_Factor">[8]Inputs!#REF!</definedName>
    <definedName name="Right_of_Way_Inputs_per_Year">[8]Inputs!#REF!</definedName>
    <definedName name="Right_of_Way_Payments">'[8]Other Operating Expenses'!#REF!</definedName>
    <definedName name="Right_of_Way_Payments_in_1999">'[8]Other Operating Expenses'!#REF!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_Annual_Calculation_20_Years">#REF!</definedName>
    <definedName name="ROE_Quarterly_Calculation_15_Years">#REF!</definedName>
    <definedName name="ROE_Quarterly_Calculation_20_Years">#REF!</definedName>
    <definedName name="rough" localSheetId="2">IF('PG&amp;E (Table 3)'!Values_Entered,Header_Row+'PG&amp;E (Table 3)'!Number_of_Payments,Header_Row)</definedName>
    <definedName name="rough">IF(Values_Entered,Header_Row+Number_of_Payments,Header_Row)</definedName>
    <definedName name="rrrrr" localSheetId="2">{"SourcesUses",#N/A,TRUE,#N/A;"TransOverview",#N/A,TRUE,"CFMODEL"}</definedName>
    <definedName name="rrrrr">{"SourcesUses",#N/A,TRUE,#N/A;"TransOverview",#N/A,TRUE,"CFMODEL"}</definedName>
    <definedName name="rrrrrr" localSheetId="2">{"SourcesUses",#N/A,TRUE,"FundsFlow";"TransOverview",#N/A,TRUE,"FundsFlow"}</definedName>
    <definedName name="rrrrrr">{"SourcesUses",#N/A,TRUE,"FundsFlow";"TransOverview",#N/A,TRUE,"FundsFlow"}</definedName>
    <definedName name="rrrrrr2" localSheetId="2">{"SourcesUses",#N/A,TRUE,"FundsFlow";"TransOverview",#N/A,TRUE,"FundsFlow"}</definedName>
    <definedName name="rrrrrr2">{"SourcesUses",#N/A,TRUE,"FundsFlow";"TransOverview",#N/A,TRUE,"FundsFlow"}</definedName>
    <definedName name="Run_Mkt_Shares">'[15]Mkt Share Calculator'!$K$6:$N$13</definedName>
    <definedName name="Run_Year">'[15]Mkt Share Calculator'!$B$6</definedName>
    <definedName name="Salary_Escalation_1996">'[25]FED G&amp;A Assumption Rates'!$B$8</definedName>
    <definedName name="Salary_Escalation_1997">'[25]FED G&amp;A Assumption Rates'!$C$8</definedName>
    <definedName name="Salary_Escalation_1998">'[25]FED G&amp;A Assumption Rates'!$D$8</definedName>
    <definedName name="Salary_Escalation_1999">'[25]FED G&amp;A Assumption Rates'!$E$8</definedName>
    <definedName name="Salary_Escalation_2000">'[25]FED G&amp;A Assumption Rates'!$F$8</definedName>
    <definedName name="Sale_of_Assets_Year">[8]Inputs!#REF!</definedName>
    <definedName name="Sale_Price_of_Assets_Input">[8]Inputs!#REF!</definedName>
    <definedName name="SAPBEXhrIndnt">"Wide"</definedName>
    <definedName name="SAPBEXrevision" hidden="1">1</definedName>
    <definedName name="SAPBEXsysID" hidden="1">"BWP"</definedName>
    <definedName name="SAPBEXwbID">"3QOW764ESLK8IEDJNNBBL0VFB"</definedName>
    <definedName name="SAPsysID">"708C5W7SBKP804JT78WJ0JNKI"</definedName>
    <definedName name="SAPwbID">"ARS"</definedName>
    <definedName name="Scenario_Name">'[15]Mkt Share Calculator'!$C$3</definedName>
    <definedName name="scgbs">#REF!</definedName>
    <definedName name="scgpl">#REF!</definedName>
    <definedName name="sdafsadf" localSheetId="2">{#N/A,#N/A,FALSE,"Aging Summary";#N/A,#N/A,FALSE,"Ratio Analysis";#N/A,#N/A,FALSE,"Test 120 Day Accts";#N/A,#N/A,FALSE,"Tickmarks"}</definedName>
    <definedName name="sdafsadf">{#N/A,#N/A,FALSE,"Aging Summary";#N/A,#N/A,FALSE,"Ratio Analysis";#N/A,#N/A,FALSE,"Test 120 Day Accts";#N/A,#N/A,FALSE,"Tickmarks"}</definedName>
    <definedName name="sdf">[39]lookup!$C$4:$F$29</definedName>
    <definedName name="sdge">12</definedName>
    <definedName name="SDHRS">[16]Mstr!#REF!</definedName>
    <definedName name="Sempra">#REF!</definedName>
    <definedName name="sencount">1</definedName>
    <definedName name="Sensitivity_Switch">[8]Inputs!#REF!</definedName>
    <definedName name="Sensor">#REF!</definedName>
    <definedName name="Servicios_DGN_prorrateo">#REF!</definedName>
    <definedName name="sheet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sheet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Site_Info">#REF!</definedName>
    <definedName name="skfskfksk">'[40]09-98'!#REF!</definedName>
    <definedName name="SL_Conversion_Date">[41]Debt_Annual!#REF!</definedName>
    <definedName name="SL_Conversion_Month">[41]Debt_Annual!#REF!</definedName>
    <definedName name="SL_Conversion_Year">[41]Debt_Annual!#REF!</definedName>
    <definedName name="SL_Maturity_Date">[41]Debt_Annual!#REF!</definedName>
    <definedName name="SL_Maturity_Year">[41]Debt_Annual!#REF!</definedName>
    <definedName name="SL_Tranche_A_Interest_Expense_Construction">[8]Debt!#REF!</definedName>
    <definedName name="SL_Tranche_A_Notes_Interest_Expense">[8]Debt!#REF!</definedName>
    <definedName name="SL_Tranche_A_Notes_Principal_Payments">[41]Debt_Annual!#REF!</definedName>
    <definedName name="SL_Tranche_C_Certificates_Principal_Payments">[41]Debt_Annual!#REF!</definedName>
    <definedName name="Sleepy_Hollow_Payment">[8]Inputs!#REF!</definedName>
    <definedName name="smll_mtr">1.85</definedName>
    <definedName name="SpotDates">'[26]Spot&amp;Imbalance'!$L$1:$BU$2</definedName>
    <definedName name="SpotMTM">'[26]Spot&amp;Imbalance'!$B$62:$BU$105</definedName>
    <definedName name="SpotVol">'[26]Spot&amp;Imbalance'!$B$7:$BU$50</definedName>
    <definedName name="Spread">#REF!</definedName>
    <definedName name="spread_meanreversion">#REF!</definedName>
    <definedName name="spread_meanreversion2">#REF!</definedName>
    <definedName name="spread_meshpoints">#REF!</definedName>
    <definedName name="spread_model">#REF!</definedName>
    <definedName name="spread_volatility">#REF!</definedName>
    <definedName name="spread_volatility2">#REF!</definedName>
    <definedName name="SPWS_WBID">"2FFB1B3F-8871-4190-9222-8139C9167BAF"</definedName>
    <definedName name="ssnra">#REF!</definedName>
    <definedName name="sss" localSheetId="2">{"SourcesUses",#N/A,TRUE,#N/A;"TransOverview",#N/A,TRUE,"CFMODEL"}</definedName>
    <definedName name="sss">{"SourcesUses",#N/A,TRUE,#N/A;"TransOverview",#N/A,TRUE,"CFMODEL"}</definedName>
    <definedName name="sssssssssssssssss" localSheetId="2">{"Income Statement",#N/A,FALSE,"CFMODEL";"Balance Sheet",#N/A,FALSE,"CFMODEL"}</definedName>
    <definedName name="sssssssssssssssss">{"Income Statement",#N/A,FALSE,"CFMODEL";"Balance Sheet",#N/A,FALSE,"CFMODEL"}</definedName>
    <definedName name="sssssssssssssssssss" localSheetId="2">{"Income Statement",#N/A,FALSE,"CFMODEL";"Balance Sheet",#N/A,FALSE,"CFMODEL"}</definedName>
    <definedName name="sssssssssssssssssss">{"Income Statement",#N/A,FALSE,"CFMODEL";"Balance Sheet",#N/A,FALSE,"CFMODEL"}</definedName>
    <definedName name="Staged_Online_Incremental_Net_Cash_Flow_in_Year_1">[5]Inputs!#REF!</definedName>
    <definedName name="STATEGAS">#REF!</definedName>
    <definedName name="STATELEC">#REF!</definedName>
    <definedName name="swap_meanreversion">#REF!</definedName>
    <definedName name="swap_model">#REF!</definedName>
    <definedName name="swap_volatility">#REF!</definedName>
    <definedName name="SwapBasisDates">[26]BasisSwap!$J$1:$BT$2</definedName>
    <definedName name="SwapBasisMTM">[26]BasisSwap!$B$34:$BT$50</definedName>
    <definedName name="SwapBasisVol">[26]BasisSwap!$B$7:$BT$25</definedName>
    <definedName name="SwapFFDates">[26]FFSwap!$J$1:$BT$2</definedName>
    <definedName name="SwapFFMTM">[26]FFSwap!$B$34:$BT$50</definedName>
    <definedName name="SwapFFVol">[26]FFSwap!$B$7:$BT$25</definedName>
    <definedName name="swaption_meanreversion">#REF!</definedName>
    <definedName name="swaption_model">#REF!</definedName>
    <definedName name="swaption_volatility">#REF!</definedName>
    <definedName name="SWPC_Mgmt_Fee_Base_year">[8]Inputs!$B$162</definedName>
    <definedName name="Synthetic_Lease_Financial_Partial_Year_Factor">'[5]Debt Service'!#REF!</definedName>
    <definedName name="Synthetic_Lease_Tranche_A_Interest_Expense">[41]Debt_Annual!#REF!</definedName>
    <definedName name="Synthetic_Lease_Tranche_C_Interest_Expense">[41]Debt_Annual!#REF!</definedName>
    <definedName name="T_CREDIT">0.00017</definedName>
    <definedName name="Table1_list">#REF!</definedName>
    <definedName name="TableName">"Dummy"</definedName>
    <definedName name="Tax_Rate">[15]Assumptions!$C$20</definedName>
    <definedName name="TaxReturn1992">#REF!</definedName>
    <definedName name="TaxReturn1993">#REF!</definedName>
    <definedName name="TDM" localSheetId="2">{#N/A,#N/A,FALSE,"Aging Summary";#N/A,#N/A,FALSE,"Ratio Analysis";#N/A,#N/A,FALSE,"Test 120 Day Accts";#N/A,#N/A,FALSE,"Tickmarks"}</definedName>
    <definedName name="TDM">{#N/A,#N/A,FALSE,"Aging Summary";#N/A,#N/A,FALSE,"Ratio Analysis";#N/A,#N/A,FALSE,"Test 120 Day Accts";#N/A,#N/A,FALSE,"Tickmarks"}</definedName>
    <definedName name="TEMP">#REF!</definedName>
    <definedName name="template2" localSheetId="2">{"by_month",#N/A,TRUE,"template";"destec_month",#N/A,TRUE,"template";"by_quarter",#N/A,TRUE,"template";"destec_quarter",#N/A,TRUE,"template";"by_year",#N/A,TRUE,"template";"destec_annual",#N/A,TRUE,"template"}</definedName>
    <definedName name="template2">{"by_month",#N/A,TRUE,"template";"destec_month",#N/A,TRUE,"template";"by_quarter",#N/A,TRUE,"template";"destec_quarter",#N/A,TRUE,"template";"by_year",#N/A,TRUE,"template";"destec_annual",#N/A,TRUE,"template"}</definedName>
    <definedName name="terst2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_1" localSheetId="2">{"Control_DataContact",#N/A,FALSE,"Control"}</definedName>
    <definedName name="test_1">{"Control_DataContact",#N/A,FALSE,"Control"}</definedName>
    <definedName name="TEST0">#REF!</definedName>
    <definedName name="TEST1">#REF!</definedName>
    <definedName name="test1_1" localSheetId="2">{"Sch.D_P_1Gas",#N/A,FALSE,"Sch.D";"Sch.D_P_2Elec",#N/A,FALSE,"Sch.D"}</definedName>
    <definedName name="test1_1">{"Sch.D_P_1Gas",#N/A,FALSE,"Sch.D";"Sch.D_P_2Elec",#N/A,FALSE,"Sch.D"}</definedName>
    <definedName name="TEST2">#REF!</definedName>
    <definedName name="test2006" localSheetId="2">{"SourcesUses",#N/A,TRUE,#N/A;"TransOverview",#N/A,TRUE,"CFMODEL"}</definedName>
    <definedName name="test2006">{"SourcesUses",#N/A,TRUE,#N/A;"TransOverview",#N/A,TRUE,"CFMODEL"}</definedName>
    <definedName name="TEST3">#REF!</definedName>
    <definedName name="test3_1" localSheetId="2">{"Sch.E_PayrollExp",#N/A,TRUE,"Sch.E,F,G,H";"Sch.F_PayrollTaxes",#N/A,TRUE,"Sch.E,F,G,H";"Sch.G_IncentComp",#N/A,TRUE,"Sch.E,F,G,H";"Sch.H_P1_EmplBeneSum",#N/A,TRUE,"Sch.E,F,G,H"}</definedName>
    <definedName name="test3_1">{"Sch.E_PayrollExp",#N/A,TRUE,"Sch.E,F,G,H";"Sch.F_PayrollTaxes",#N/A,TRUE,"Sch.E,F,G,H";"Sch.G_IncentComp",#N/A,TRUE,"Sch.E,F,G,H";"Sch.H_P1_EmplBeneSum",#N/A,TRUE,"Sch.E,F,G,H"}</definedName>
    <definedName name="TEST4">#REF!</definedName>
    <definedName name="TESTHKEY">#REF!</definedName>
    <definedName name="TESTKEYS">#REF!</definedName>
    <definedName name="TESTVKEY">#REF!</definedName>
    <definedName name="TextRefCopyRangeCount">39</definedName>
    <definedName name="Ticker">"EFTC"</definedName>
    <definedName name="Total_Ancillary_Service_Revenues">#REF!</definedName>
    <definedName name="Total_Annual_Capacity_Revenues">#REF!</definedName>
    <definedName name="Total_Base_Plant_Delivered_MWh">'[5]Technical &amp; Timing'!#REF!</definedName>
    <definedName name="Total_Draws">'[8]Construction Draw Schedule'!#REF!</definedName>
    <definedName name="Total_Gas_Cost">#REF!</definedName>
    <definedName name="Total_Market_Delivered_MWh">'[5]Technical &amp; Timing'!#REF!</definedName>
    <definedName name="Total_Project_Cost">'[8]Construction Draw Schedule'!#REF!</definedName>
    <definedName name="Total_PSA_Delivered_MWh">'[5]Technical &amp; Timing'!#REF!</definedName>
    <definedName name="Total_Variable_Energy_Revenues">#REF!</definedName>
    <definedName name="TP_Footer_Path" hidden="1">"S:\04048\04RET\Special Projects\Special Plan Transfer\"</definedName>
    <definedName name="TP_Footer_User" hidden="1">"Melvin Williams"</definedName>
    <definedName name="TP_Footer_Version" hidden="1">"v3.00"</definedName>
    <definedName name="Tranche_A_Notes_Pct_Construction">[5]Inputs!$B$450</definedName>
    <definedName name="Tranche_B_Notes_Pct_Construction">[5]Inputs!$B$451</definedName>
    <definedName name="TUCU" hidden="1">[42]Input!#REF!</definedName>
    <definedName name="turnover">#REF!</definedName>
    <definedName name="tytyt">[8]Inputs!#REF!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levered_Monthly_Cash_Flows">#REF!</definedName>
    <definedName name="Unused_Commitment">'[8]Construction Draw Schedule'!#REF!</definedName>
    <definedName name="USGenLLC_Taxes">'[8]Income Taxes'!#REF!</definedName>
    <definedName name="v">[9]Parameters!$D$18</definedName>
    <definedName name="val">[9]Parameters!$D$6</definedName>
    <definedName name="Validation">#REF!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alues_Entered_Pref" localSheetId="2">IF(Loan_Amount_Pref*Interest_Rate_Pref*Loan_Years_Pref*Loan_Start_Pref&gt;0,1,0)</definedName>
    <definedName name="Values_Entered_Pref">IF(Loan_Amount_Pref*Interest_Rate_Pref*Loan_Years_Pref*Loan_Start_Pref&gt;0,1,0)</definedName>
    <definedName name="vol_data">[11]Inputs!$H$3</definedName>
    <definedName name="w" localSheetId="2">{"SourcesUses",#N/A,TRUE,"CFMODEL";"TransOverview",#N/A,TRUE,"CFMODEL"}</definedName>
    <definedName name="w">{"SourcesUses",#N/A,TRUE,"CFMODEL";"TransOverview",#N/A,TRUE,"CFMODEL"}</definedName>
    <definedName name="W_NWC_NCashAP">#REF!</definedName>
    <definedName name="W_NWC_NCashAR">#REF!</definedName>
    <definedName name="W_NWC_NCashComNPurch">#REF!</definedName>
    <definedName name="W_NWC_NCashCustDep">#REF!</definedName>
    <definedName name="W_NWC_NCashDivPay">#REF!</definedName>
    <definedName name="W_NWC_NCashEnergyAssets">#REF!</definedName>
    <definedName name="W_NWC_NCashEnergyLiabilities">#REF!</definedName>
    <definedName name="W_NWC_NCashIntPay">#REF!</definedName>
    <definedName name="W_NWC_NCashInventory">#REF!</definedName>
    <definedName name="W_NWC_NCashNP">#REF!</definedName>
    <definedName name="W_NWC_NCashNR">#REF!</definedName>
    <definedName name="W_NWC_NCashOthAssets">#REF!</definedName>
    <definedName name="W_NWC_NCashOthLiabilities">#REF!</definedName>
    <definedName name="W_NWC_NCashRegAssets">#REF!</definedName>
    <definedName name="W_NWC_NCashRegLiabilities">#REF!</definedName>
    <definedName name="W_NWC_NCashRepurchaseObligations">#REF!</definedName>
    <definedName name="W_NWC_NCashResaleAgreements">#REF!</definedName>
    <definedName name="W_NWC_NCashTAX">#REF!</definedName>
    <definedName name="Wage_Escalation_Rate">[15]Assumptions!$C$22</definedName>
    <definedName name="what?" localSheetId="2" hidden="1">{"phase 1 ecm table",#N/A,FALSE,"ECM Matrix";"total ecm table",#N/A,FALSE,"ECM Matrix"}</definedName>
    <definedName name="what?" hidden="1">{"phase 1 ecm table",#N/A,FALSE,"ECM Matrix";"total ecm table",#N/A,FALSE,"ECM Matrix"}</definedName>
    <definedName name="what??" localSheetId="2" hidden="1">{"okte1",#N/A,FALSE,"OKTE GAS CONV";"okte2",#N/A,FALSE,"OKTE GAS CONV";"okte3",#N/A,FALSE,"OKTE GAS CONV";"okte4",#N/A,FALSE,"OKTE GAS CONV"}</definedName>
    <definedName name="what??" hidden="1">{"okte1",#N/A,FALSE,"OKTE GAS CONV";"okte2",#N/A,FALSE,"OKTE GAS CONV";"okte3",#N/A,FALSE,"OKTE GAS CONV";"okte4",#N/A,FALSE,"OKTE GAS CONV"}</definedName>
    <definedName name="what???" localSheetId="2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" localSheetId="2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1" localSheetId="2" hidden="1">{"okte1",#N/A,FALSE,"OKTE GAS CONV";"okte2",#N/A,FALSE,"OKTE GAS CONV";"okte3",#N/A,FALSE,"OKTE GAS CONV";"okte4",#N/A,FALSE,"OKTE GAS CONV"}</definedName>
    <definedName name="what??1" hidden="1">{"okte1",#N/A,FALSE,"OKTE GAS CONV";"okte2",#N/A,FALSE,"OKTE GAS CONV";"okte3",#N/A,FALSE,"OKTE GAS CONV";"okte4",#N/A,FALSE,"OKTE GAS CONV"}</definedName>
    <definedName name="what1" localSheetId="2" hidden="1">{"phase 1 ecm table",#N/A,FALSE,"ECM Matrix";"total ecm table",#N/A,FALSE,"ECM Matrix"}</definedName>
    <definedName name="what1" hidden="1">{"phase 1 ecm table",#N/A,FALSE,"ECM Matrix";"total ecm table",#N/A,FALSE,"ECM Matrix"}</definedName>
    <definedName name="whatth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o" localSheetId="2" hidden="1">{"phase 1 ecm table",#N/A,FALSE,"ECM Matrix";"total ecm table",#N/A,FALSE,"ECM Matrix"}</definedName>
    <definedName name="who" hidden="1">{"phase 1 ecm table",#N/A,FALSE,"ECM Matrix";"total ecm table",#N/A,FALSE,"ECM Matrix"}</definedName>
    <definedName name="whoa" localSheetId="2" hidden="1">{"okte1",#N/A,FALSE,"OKTE GAS CONV";"okte2",#N/A,FALSE,"OKTE GAS CONV";"okte3",#N/A,FALSE,"OKTE GAS CONV";"okte4",#N/A,FALSE,"OKTE GAS CONV"}</definedName>
    <definedName name="whoa" hidden="1">{"okte1",#N/A,FALSE,"OKTE GAS CONV";"okte2",#N/A,FALSE,"OKTE GAS CONV";"okte3",#N/A,FALSE,"OKTE GAS CONV";"okte4",#N/A,FALSE,"OKTE GAS CONV"}</definedName>
    <definedName name="Working_Capital_Facility_Commitment_Fee_Rate_year_6_plus">[8]Inputs!#REF!</definedName>
    <definedName name="Working_Capital_Facility_Spread_year_6_plus">[8]Inputs!#REF!</definedName>
    <definedName name="wrn.1995._.BUDGET._.PACKAGE." localSheetId="2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localSheetId="2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ll." localSheetId="2" hidden="1">{"ecm (CES Inputs)",#N/A,FALSE,"CES Inputs";"finmod (CES Inputs)",#N/A,FALSE,"CES Inputs";"buyout (Buyout)",#N/A,FALSE,"CES Inputs";"hillpay (CES Inputs)",#N/A,FALSE,"CES Inputs";"psc (PSC Output)",#N/A,FALSE,"PSC Output"}</definedName>
    <definedName name="wrn.All." hidden="1">{"ecm (CES Inputs)",#N/A,FALSE,"CES Inputs";"finmod (CES Inputs)",#N/A,FALSE,"CES Inputs";"buyout (Buyout)",#N/A,FALSE,"CES Inputs";"hillpay (CES Inputs)",#N/A,FALSE,"CES Inputs";"psc (PSC Output)",#N/A,FALSE,"PSC Output"}</definedName>
    <definedName name="wrn.All._.Worksheets.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SummarySheets." localSheetId="2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localSheetId="2">{#N/A,#N/A,FALSE,"trates"}</definedName>
    <definedName name="wrn.BL.">{#N/A,#N/A,FALSE,"trates"}</definedName>
    <definedName name="wrn.BS._.Elements." localSheetId="2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localSheetId="2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localSheetId="2">{#N/A,#N/A,TRUE,"SDGE";#N/A,#N/A,TRUE,"GBU";#N/A,#N/A,TRUE,"TBU";#N/A,#N/A,TRUE,"EDBU";#N/A,#N/A,TRUE,"ExclCC"}</definedName>
    <definedName name="wrn.busum.">{#N/A,#N/A,TRUE,"SDGE";#N/A,#N/A,TRUE,"GBU";#N/A,#N/A,TRUE,"TBU";#N/A,#N/A,TRUE,"EDBU";#N/A,#N/A,TRUE,"ExclCC"}</definedName>
    <definedName name="wrn.Complete._.Schedules." localSheetId="2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localSheetId="2">{"Control_P1",#N/A,FALSE,"Control";"Control_P2",#N/A,FALSE,"Control";"Control_P3",#N/A,FALSE,"Control";"Control_P4",#N/A,FALSE,"Control"}</definedName>
    <definedName name="wrn.ControlSheets.">{"Control_P1",#N/A,FALSE,"Control";"Control_P2",#N/A,FALSE,"Control";"Control_P3",#N/A,FALSE,"Control";"Control_P4",#N/A,FALSE,"Control"}</definedName>
    <definedName name="wrn.ControlSheets._1" localSheetId="2">{"Control_P1",#N/A,FALSE,"Control";"Control_P2",#N/A,FALSE,"Control";"Control_P3",#N/A,FALSE,"Control";"Control_P4",#N/A,FALSE,"Control"}</definedName>
    <definedName name="wrn.ControlSheets._1">{"Control_P1",#N/A,FALSE,"Control";"Control_P2",#N/A,FALSE,"Control";"Control_P3",#N/A,FALSE,"Control";"Control_P4",#N/A,FALSE,"Control"}</definedName>
    <definedName name="wrn.COSTOS." localSheetId="2">{#N/A,#N/A,FALSE,"RECAP";#N/A,#N/A,FALSE,"MATBYCLS";#N/A,#N/A,FALSE,"STATUS";#N/A,#N/A,FALSE,"OP-ACT";#N/A,#N/A,FALSE,"W_O"}</definedName>
    <definedName name="wrn.COSTOS.">{#N/A,#N/A,FALSE,"RECAP";#N/A,#N/A,FALSE,"MATBYCLS";#N/A,#N/A,FALSE,"STATUS";#N/A,#N/A,FALSE,"OP-ACT";#N/A,#N/A,FALSE,"W_O"}</definedName>
    <definedName name="wrn.Data." localSheetId="2" hidden="1">{#N/A,#N/A,FALSE,"3 Year Plan"}</definedName>
    <definedName name="wrn.Data." hidden="1">{#N/A,#N/A,FALSE,"3 Year Plan"}</definedName>
    <definedName name="wrn.Data_Contact." localSheetId="2">{"Control_DataContact",#N/A,FALSE,"Control"}</definedName>
    <definedName name="wrn.Data_Contact.">{"Control_DataContact",#N/A,FALSE,"Control"}</definedName>
    <definedName name="wrn.Data_Contact._1" localSheetId="2">{"Control_DataContact",#N/A,FALSE,"Control"}</definedName>
    <definedName name="wrn.Data_Contact._1">{"Control_DataContact",#N/A,FALSE,"Control"}</definedName>
    <definedName name="wrn.Est_2003." localSheetId="2">{"Est_Pg1",#N/A,FALSE,"Estimate2003";"Est_Pg2",#N/A,FALSE,"Estimate2003";"Est_Pg3",#N/A,FALSE,"Estimate2003";"Escalation,",#N/A,FALSE,"Escalation"}</definedName>
    <definedName name="wrn.Est_2003.">{"Est_Pg1",#N/A,FALSE,"Estimate2003";"Est_Pg2",#N/A,FALSE,"Estimate2003";"Est_Pg3",#N/A,FALSE,"Estimate2003";"Escalation,",#N/A,FALSE,"Escalation"}</definedName>
    <definedName name="wrn.Est_2003._1" localSheetId="2">{"Est_Pg1",#N/A,FALSE,"Estimate2003";"Est_Pg2",#N/A,FALSE,"Estimate2003";"Est_Pg3",#N/A,FALSE,"Estimate2003";"Escalation,",#N/A,FALSE,"Escalation"}</definedName>
    <definedName name="wrn.Est_2003._1">{"Est_Pg1",#N/A,FALSE,"Estimate2003";"Est_Pg2",#N/A,FALSE,"Estimate2003";"Est_Pg3",#N/A,FALSE,"Estimate2003";"Escalation,",#N/A,FALSE,"Escalation"}</definedName>
    <definedName name="wrn.FERC." localSheetId="2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mie." localSheetId="2" hidden="1">{"b1",#N/A,TRUE,"B-1";"b2",#N/A,TRUE,"B-2";"b3",#N/A,TRUE,"B-3";"b4",#N/A,TRUE,"B-4";"b5",#N/A,TRUE,"B-5"}</definedName>
    <definedName name="wrn.fermie." hidden="1">{"b1",#N/A,TRUE,"B-1";"b2",#N/A,TRUE,"B-2";"b3",#N/A,TRUE,"B-3";"b4",#N/A,TRUE,"B-4";"b5",#N/A,TRUE,"B-5"}</definedName>
    <definedName name="wrn.FTEs." localSheetId="2">{#N/A,#N/A,FALSE,"94 FTE";#N/A,#N/A,FALSE,"95 FTE";#N/A,#N/A,FALSE,"96 FTE"}</definedName>
    <definedName name="wrn.FTEs.">{#N/A,#N/A,FALSE,"94 FTE";#N/A,#N/A,FALSE,"95 FTE";#N/A,#N/A,FALSE,"96 FTE"}</definedName>
    <definedName name="wrn.Ilijan._.Print." localSheetId="2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localSheetId="2">{#N/A,#N/A,FALSE,"A"}</definedName>
    <definedName name="wrn.input.">{#N/A,#N/A,FALSE,"A"}</definedName>
    <definedName name="wrn.Inputs." localSheetId="2">{"[Cost of Service] COS Inputs Sch 1",#N/A,FALSE,"Cost of Service Model"}</definedName>
    <definedName name="wrn.Inputs.">{"[Cost of Service] COS Inputs Sch 1",#N/A,FALSE,"Cost of Service Model"}</definedName>
    <definedName name="wrn.June2002." localSheetId="2">{"2002Frcst","06Month",FALSE,"Frcst Format 2002"}</definedName>
    <definedName name="wrn.June2002.">{"2002Frcst","06Month",FALSE,"Frcst Format 2002"}</definedName>
    <definedName name="wrn.JVREPORT." localSheetId="2">{#N/A,#N/A,FALSE,"202";#N/A,#N/A,FALSE,"203";#N/A,#N/A,FALSE,"204";#N/A,#N/A,FALSE,"205";#N/A,#N/A,FALSE,"205A"}</definedName>
    <definedName name="wrn.JVREPORT.">{#N/A,#N/A,FALSE,"202";#N/A,#N/A,FALSE,"203";#N/A,#N/A,FALSE,"204";#N/A,#N/A,FALSE,"205";#N/A,#N/A,FALSE,"205A"}</definedName>
    <definedName name="wrn.May2002." localSheetId="2">{"2002Frcst","05Month",FALSE,"Frcst Format 2002"}</definedName>
    <definedName name="wrn.May2002.">{"2002Frcst","05Month",FALSE,"Frcst Format 2002"}</definedName>
    <definedName name="wrn.moblue." localSheetId="2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localSheetId="2">{"Equipment",#N/A,FALSE,"A";"Summary",#N/A,FALSE,"B"}</definedName>
    <definedName name="wrn.My._.estimate._.report.">{"Equipment",#N/A,FALSE,"A";"Summary",#N/A,FALSE,"B"}</definedName>
    <definedName name="wrn.MyTestReport." localSheetId="2">{"Alberta",#N/A,FALSE,"Pivot Data";#N/A,#N/A,FALSE,"Pivot Data";"HiddenColumns",#N/A,FALSE,"Pivot Data"}</definedName>
    <definedName name="wrn.MyTestReport.">{"Alberta",#N/A,FALSE,"Pivot Data";#N/A,#N/A,FALSE,"Pivot Data";"HiddenColumns",#N/A,FALSE,"Pivot Data"}</definedName>
    <definedName name="wrn.Overhauls." localSheetId="2">{"Overhauls Calculations",#N/A,FALSE,"PROFORMA"}</definedName>
    <definedName name="wrn.Overhauls.">{"Overhauls Calculations",#N/A,FALSE,"PROFORMA"}</definedName>
    <definedName name="wrn.Overhaulsb." localSheetId="2">{"Overhauls Calculations",#N/A,FALSE,"PROFORMA"}</definedName>
    <definedName name="wrn.Overhaulsb.">{"Overhauls Calculations",#N/A,FALSE,"PROFORMA"}</definedName>
    <definedName name="wrn.Package." localSheetId="2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localSheetId="2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RINT." localSheetId="2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.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._.Out." localSheetId="2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localSheetId="2">{"by_month",#N/A,TRUE,"template";"Destec_month",#N/A,TRUE,"template";"by_quarter",#N/A,TRUE,"template";"destec_quarter",#N/A,TRUE,"template";"by_year",#N/A,TRUE,"template";"Destec_annual",#N/A,TRUE,"template"}</definedName>
    <definedName name="wrn.Print_earnings_template.">{"by_month",#N/A,TRUE,"template";"Destec_month",#N/A,TRUE,"template";"by_quarter",#N/A,TRUE,"template";"destec_quarter",#N/A,TRUE,"template";"by_year",#N/A,TRUE,"template";"Destec_annual",#N/A,TRUE,"template"}</definedName>
    <definedName name="wrn.Print_Var_Page." localSheetId="2">{"Var_page",#N/A,FALSE,"template"}</definedName>
    <definedName name="wrn.Print_Var_Page.">{"Var_page",#N/A,FALSE,"template"}</definedName>
    <definedName name="wrn.Print_Variance." localSheetId="2">{"month_variance",#N/A,FALSE,"template"}</definedName>
    <definedName name="wrn.Print_Variance.">{"month_variance",#N/A,FALSE,"template"}</definedName>
    <definedName name="wrn.Print_Variance_Page." localSheetId="2">{"variance_page",#N/A,FALSE,"template"}</definedName>
    <definedName name="wrn.Print_Variance_Page.">{"variance_page",#N/A,FALSE,"template"}</definedName>
    <definedName name="wrn.PRNREP." localSheetId="2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PRNREP.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RAP." localSheetId="2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dm." localSheetId="2" hidden="1">{"ecm",#N/A,FALSE,"CES Inputs";"FINMOD 2",#N/A,FALSE,"CES Inputs";"hillpay",#N/A,FALSE,"CES Inputs";"psc",#N/A,FALSE,"PSC Output";"buyout",#N/A,FALSE,"Buyout";"total",#N/A,FALSE,"FY93-94 Maintenance"}</definedName>
    <definedName name="wrn.rdm." hidden="1">{"ecm",#N/A,FALSE,"CES Inputs";"FINMOD 2",#N/A,FALSE,"CES Inputs";"hillpay",#N/A,FALSE,"CES Inputs";"psc",#N/A,FALSE,"PSC Output";"buyout",#N/A,FALSE,"Buyout";"total",#N/A,FALSE,"FY93-94 Maintenance"}</definedName>
    <definedName name="wrn.rdm.1" localSheetId="2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dm.1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ep1." localSheetId="2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p1.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serve._.Analysis.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localSheetId="2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>{#N/A,#N/A,FALSE,"RRQ inputs ";#N/A,#N/A,FALSE,"FERC Rev @ PR";#N/A,#N/A,FALSE,"Distribution Revenue Allocation";#N/A,#N/A,FALSE,"Nonallocated Revenues";#N/A,#N/A,FALSE,"MC Revenues-03 sales, 96 MC's";#N/A,#N/A,FALSE,"FTA"}</definedName>
    <definedName name="wrn.Revenue." localSheetId="2" hidden="1">{#N/A,#N/A,FALSE,"3 Year Plan";#N/A,#N/A,FALSE,"3 Year Plan"}</definedName>
    <definedName name="wrn.Revenue." hidden="1">{#N/A,#N/A,FALSE,"3 Year Plan";#N/A,#N/A,FALSE,"3 Year Plan"}</definedName>
    <definedName name="wrn.ROTable." localSheetId="2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localSheetId="2">{"RPT1",#N/A,FALSE,"OIC650A"}</definedName>
    <definedName name="wrn.RPT1.">{"RPT1",#N/A,FALSE,"OIC650A"}</definedName>
    <definedName name="wrn.RPT610." localSheetId="2">{"RPT610",#N/A,FALSE,"Sheet1"}</definedName>
    <definedName name="wrn.RPT610.">{"RPT610",#N/A,FALSE,"Sheet1"}</definedName>
    <definedName name="wrn.rwc." localSheetId="2" hidden="1">{"hillpay",#N/A,FALSE,"CES Inputs";"buyout",#N/A,FALSE,"Buyout";"ecm",#N/A,FALSE,"CES Inputs";"finmod",#N/A,FALSE,"CES Inputs";"psc",#N/A,FALSE,"PSC Output";"o_m94",#N/A,FALSE,"FY94 570 Maint"}</definedName>
    <definedName name="wrn.rwc." hidden="1">{"hillpay",#N/A,FALSE,"CES Inputs";"buyout",#N/A,FALSE,"Buyout";"ecm",#N/A,FALSE,"CES Inputs";"finmod",#N/A,FALSE,"CES Inputs";"psc",#N/A,FALSE,"PSC Output";"o_m94",#N/A,FALSE,"FY94 570 Maint"}</definedName>
    <definedName name="wrn.Sch.A._.B." localSheetId="2">{"Sch.A_CWC_Summary",#N/A,FALSE,"Sch.A,B";"Sch.B_LLSummary",#N/A,FALSE,"Sch.A,B"}</definedName>
    <definedName name="wrn.Sch.A._.B.">{"Sch.A_CWC_Summary",#N/A,FALSE,"Sch.A,B";"Sch.B_LLSummary",#N/A,FALSE,"Sch.A,B"}</definedName>
    <definedName name="wrn.Sch.A._.B._1" localSheetId="2">{"Sch.A_CWC_Summary",#N/A,FALSE,"Sch.A,B";"Sch.B_LLSummary",#N/A,FALSE,"Sch.A,B"}</definedName>
    <definedName name="wrn.Sch.A._.B._1">{"Sch.A_CWC_Summary",#N/A,FALSE,"Sch.A,B";"Sch.B_LLSummary",#N/A,FALSE,"Sch.A,B"}</definedName>
    <definedName name="wrn.Sch.C." localSheetId="2">{"Sch.C_Rev_lag",#N/A,FALSE,"Sch.C"}</definedName>
    <definedName name="wrn.Sch.C.">{"Sch.C_Rev_lag",#N/A,FALSE,"Sch.C"}</definedName>
    <definedName name="wrn.Sch.C._1" localSheetId="2">{"Sch.C_Rev_lag",#N/A,FALSE,"Sch.C"}</definedName>
    <definedName name="wrn.Sch.C._1">{"Sch.C_Rev_lag",#N/A,FALSE,"Sch.C"}</definedName>
    <definedName name="wrn.Sch.D." localSheetId="2">{"Sch.D1_GasPurch",#N/A,FALSE,"Sch.D";"Sch.D2_ElecPurch",#N/A,FALSE,"Sch.D"}</definedName>
    <definedName name="wrn.Sch.D.">{"Sch.D1_GasPurch",#N/A,FALSE,"Sch.D";"Sch.D2_ElecPurch",#N/A,FALSE,"Sch.D"}</definedName>
    <definedName name="wrn.Sch.D._1" localSheetId="2">{"Sch.D1_GasPurch",#N/A,FALSE,"Sch.D";"Sch.D2_ElecPurch",#N/A,FALSE,"Sch.D"}</definedName>
    <definedName name="wrn.Sch.D._1">{"Sch.D1_GasPurch",#N/A,FALSE,"Sch.D";"Sch.D2_ElecPurch",#N/A,FALSE,"Sch.D"}</definedName>
    <definedName name="wrn.Sch.E._.F." localSheetId="2">{"Sch.E_PayrollExp",#N/A,TRUE,"Sch.E,F";"Sch.F_FICA",#N/A,TRUE,"Sch.E,F"}</definedName>
    <definedName name="wrn.Sch.E._.F.">{"Sch.E_PayrollExp",#N/A,TRUE,"Sch.E,F";"Sch.F_FICA",#N/A,TRUE,"Sch.E,F"}</definedName>
    <definedName name="wrn.Sch.E._.F._1" localSheetId="2">{"Sch.E_PayrollExp",#N/A,TRUE,"Sch.E,F";"Sch.F_FICA",#N/A,TRUE,"Sch.E,F"}</definedName>
    <definedName name="wrn.Sch.E._.F._1">{"Sch.E_PayrollExp",#N/A,TRUE,"Sch.E,F";"Sch.F_FICA",#N/A,TRUE,"Sch.E,F"}</definedName>
    <definedName name="wrn.Sch.G." localSheetId="2">{"Sch.G_ICP",#N/A,FALSE,"Sch.G"}</definedName>
    <definedName name="wrn.Sch.G.">{"Sch.G_ICP",#N/A,FALSE,"Sch.G"}</definedName>
    <definedName name="wrn.Sch.G._1" localSheetId="2">{"Sch.G_ICP",#N/A,FALSE,"Sch.G"}</definedName>
    <definedName name="wrn.Sch.G._1">{"Sch.G_ICP",#N/A,FALSE,"Sch.G"}</definedName>
    <definedName name="wrn.Sch.H." localSheetId="2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localSheetId="2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localSheetId="2">{"Sch.I_Goods&amp;Svcs",#N/A,FALSE,"Sch.I"}</definedName>
    <definedName name="wrn.Sch.I.">{"Sch.I_Goods&amp;Svcs",#N/A,FALSE,"Sch.I"}</definedName>
    <definedName name="wrn.Sch.I._1" localSheetId="2">{"Sch.I_Goods&amp;Svcs",#N/A,FALSE,"Sch.I"}</definedName>
    <definedName name="wrn.Sch.I._1">{"Sch.I_Goods&amp;Svcs",#N/A,FALSE,"Sch.I"}</definedName>
    <definedName name="wrn.Sch.J." localSheetId="2">{"Sch.J_CorpChgs",#N/A,FALSE,"Sch.J"}</definedName>
    <definedName name="wrn.Sch.J.">{"Sch.J_CorpChgs",#N/A,FALSE,"Sch.J"}</definedName>
    <definedName name="wrn.Sch.J._1" localSheetId="2">{"Sch.J_CorpChgs",#N/A,FALSE,"Sch.J"}</definedName>
    <definedName name="wrn.Sch.J._1">{"Sch.J_CorpChgs",#N/A,FALSE,"Sch.J"}</definedName>
    <definedName name="wrn.Sch.K." localSheetId="2">{"Sch.K_P1_PropLease",#N/A,FALSE,"Sch.K";"Sch.K_P2_PropLease",#N/A,FALSE,"Sch.K"}</definedName>
    <definedName name="wrn.Sch.K.">{"Sch.K_P1_PropLease",#N/A,FALSE,"Sch.K";"Sch.K_P2_PropLease",#N/A,FALSE,"Sch.K"}</definedName>
    <definedName name="wrn.Sch.K._1" localSheetId="2">{"Sch.K_P1_PropLease",#N/A,FALSE,"Sch.K";"Sch.K_P2_PropLease",#N/A,FALSE,"Sch.K"}</definedName>
    <definedName name="wrn.Sch.K._1">{"Sch.K_P1_PropLease",#N/A,FALSE,"Sch.K";"Sch.K_P2_PropLease",#N/A,FALSE,"Sch.K"}</definedName>
    <definedName name="wrn.Sch.L." localSheetId="2">{"Sch.L_MaterialIssue",#N/A,FALSE,"Sch.L"}</definedName>
    <definedName name="wrn.Sch.L.">{"Sch.L_MaterialIssue",#N/A,FALSE,"Sch.L"}</definedName>
    <definedName name="wrn.Sch.L._1" localSheetId="2">{"Sch.L_MaterialIssue",#N/A,FALSE,"Sch.L"}</definedName>
    <definedName name="wrn.Sch.L._1">{"Sch.L_MaterialIssue",#N/A,FALSE,"Sch.L"}</definedName>
    <definedName name="wrn.Sch.M." localSheetId="2">{"Sch.M_Prop&amp;FFTaxes",#N/A,FALSE,"Sch.M"}</definedName>
    <definedName name="wrn.Sch.M.">{"Sch.M_Prop&amp;FFTaxes",#N/A,FALSE,"Sch.M"}</definedName>
    <definedName name="wrn.Sch.M._1" localSheetId="2">{"Sch.M_Prop&amp;FFTaxes",#N/A,FALSE,"Sch.M"}</definedName>
    <definedName name="wrn.Sch.M._1">{"Sch.M_Prop&amp;FFTaxes",#N/A,FALSE,"Sch.M"}</definedName>
    <definedName name="wrn.Sch.N." localSheetId="2">{"Sch.N_IncTaxes",#N/A,FALSE,"Sch. N, O"}</definedName>
    <definedName name="wrn.Sch.N.">{"Sch.N_IncTaxes",#N/A,FALSE,"Sch. N, O"}</definedName>
    <definedName name="wrn.Sch.N._1" localSheetId="2">{"Sch.N_IncTaxes",#N/A,FALSE,"Sch. N, O"}</definedName>
    <definedName name="wrn.Sch.N._1">{"Sch.N_IncTaxes",#N/A,FALSE,"Sch. N, O"}</definedName>
    <definedName name="wrn.Sch.O." localSheetId="2">{"Sch.O1_FedITDeferred",#N/A,FALSE,"Sch. N, O";"Sch_O2_Depreciation",#N/A,FALSE,"Sch. N, O";"Sch_O3_AmortInsurance",#N/A,FALSE,"Sch. N, O"}</definedName>
    <definedName name="wrn.Sch.O.">{"Sch.O1_FedITDeferred",#N/A,FALSE,"Sch. N, O";"Sch_O2_Depreciation",#N/A,FALSE,"Sch. N, O";"Sch_O3_AmortInsurance",#N/A,FALSE,"Sch. N, O"}</definedName>
    <definedName name="wrn.Sch.O._1" localSheetId="2">{"Sch.O1_FedITDeferred",#N/A,FALSE,"Sch. N, O";"Sch_O2_Depreciation",#N/A,FALSE,"Sch. N, O";"Sch_O3_AmortInsurance",#N/A,FALSE,"Sch. N, O"}</definedName>
    <definedName name="wrn.Sch.O._1">{"Sch.O1_FedITDeferred",#N/A,FALSE,"Sch. N, O";"Sch_O2_Depreciation",#N/A,FALSE,"Sch. N, O";"Sch_O3_AmortInsurance",#N/A,FALSE,"Sch. N, O"}</definedName>
    <definedName name="wrn.Sch.P." localSheetId="2">{"Sch.P_BS_Bal",#N/A,FALSE,"WP-BS Elem"}</definedName>
    <definedName name="wrn.Sch.P.">{"Sch.P_BS_Bal",#N/A,FALSE,"WP-BS Elem"}</definedName>
    <definedName name="wrn.Sch.P._.Accts." localSheetId="2">{"Sch.P_BS_Accts",#N/A,FALSE,"WP-BS Elem"}</definedName>
    <definedName name="wrn.Sch.P._.Accts.">{"Sch.P_BS_Accts",#N/A,FALSE,"WP-BS Elem"}</definedName>
    <definedName name="wrn.Sch.P._.Accts._1" localSheetId="2">{"Sch.P_BS_Accts",#N/A,FALSE,"WP-BS Elem"}</definedName>
    <definedName name="wrn.Sch.P._.Accts._1">{"Sch.P_BS_Accts",#N/A,FALSE,"WP-BS Elem"}</definedName>
    <definedName name="wrn.Sch.P._1" localSheetId="2">{"Sch.P_BS_Bal",#N/A,FALSE,"WP-BS Elem"}</definedName>
    <definedName name="wrn.Sch.P._1">{"Sch.P_BS_Bal",#N/A,FALSE,"WP-BS Elem"}</definedName>
    <definedName name="wrn.Statement._.AD." localSheetId="2">{#N/A,#N/A,FALSE,"AD PG 1 OF 2";#N/A,#N/A,FALSE,"AD PG 2 OF 2"}</definedName>
    <definedName name="wrn.Statement._.AD.">{#N/A,#N/A,FALSE,"AD PG 1 OF 2";#N/A,#N/A,FALSE,"AD PG 2 OF 2"}</definedName>
    <definedName name="wrn.Support." localSheetId="2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." localSheetId="2" hidden="1">{"page1",#N/A,TRUE,"2";"page2",#N/A,TRUE,"2"}</definedName>
    <definedName name="wrn.test." hidden="1">{"page1",#N/A,TRUE,"2";"page2",#N/A,TRUE,"2"}</definedName>
    <definedName name="wrn.test.1" localSheetId="2" hidden="1">{"page1",#N/A,TRUE,"2";"page2",#N/A,TRUE,"2"}</definedName>
    <definedName name="wrn.test.1" hidden="1">{"page1",#N/A,TRUE,"2";"page2",#N/A,TRUE,"2"}</definedName>
    <definedName name="wrn.test1." localSheetId="2">{"Income Statement",#N/A,FALSE,"CFMODEL";"Balance Sheet",#N/A,FALSE,"CFMODEL"}</definedName>
    <definedName name="wrn.test1.">{"Income Statement",#N/A,FALSE,"CFMODEL";"Balance Sheet",#N/A,FALSE,"CFMODEL"}</definedName>
    <definedName name="wrn.test2." localSheetId="2">{"SourcesUses",#N/A,TRUE,"CFMODEL";"TransOverview",#N/A,TRUE,"CFMODEL"}</definedName>
    <definedName name="wrn.test2.">{"SourcesUses",#N/A,TRUE,"CFMODEL";"TransOverview",#N/A,TRUE,"CFMODEL"}</definedName>
    <definedName name="wrn.test3." localSheetId="2">{"SourcesUses",#N/A,TRUE,#N/A;"TransOverview",#N/A,TRUE,"CFMODEL"}</definedName>
    <definedName name="wrn.test3.">{"SourcesUses",#N/A,TRUE,#N/A;"TransOverview",#N/A,TRUE,"CFMODEL"}</definedName>
    <definedName name="wrn.test3.2" localSheetId="2">{"SourcesUses",#N/A,TRUE,#N/A;"TransOverview",#N/A,TRUE,"CFMODEL"}</definedName>
    <definedName name="wrn.test3.2">{"SourcesUses",#N/A,TRUE,#N/A;"TransOverview",#N/A,TRUE,"CFMODEL"}</definedName>
    <definedName name="wrn.test4." localSheetId="2">{"SourcesUses",#N/A,TRUE,"FundsFlow";"TransOverview",#N/A,TRUE,"FundsFlow"}</definedName>
    <definedName name="wrn.test4.">{"SourcesUses",#N/A,TRUE,"FundsFlow";"TransOverview",#N/A,TRUE,"FundsFlow"}</definedName>
    <definedName name="wrn.test42." localSheetId="2">{"SourcesUses",#N/A,TRUE,"FundsFlow";"TransOverview",#N/A,TRUE,"FundsFlow"}</definedName>
    <definedName name="wrn.test42.">{"SourcesUses",#N/A,TRUE,"FundsFlow";"TransOverview",#N/A,TRUE,"FundsFlow"}</definedName>
    <definedName name="wrn.TEST610." localSheetId="2">{"TEST610",#N/A,FALSE,"Sheet1"}</definedName>
    <definedName name="wrn.TEST610.">{"TEST610",#N/A,FALSE,"Sheet1"}</definedName>
    <definedName name="wrn.TEST611." localSheetId="2">{"TEST611",#N/A,FALSE,"Sheet1"}</definedName>
    <definedName name="wrn.TEST611.">{"TEST611",#N/A,FALSE,"Sheet1"}</definedName>
    <definedName name="wrn.Total." localSheetId="2" hidden="1">{"schedh3a",#N/A,TRUE,"H-3";"schedh3b",#N/A,TRUE,"H-3"}</definedName>
    <definedName name="wrn.Total." hidden="1">{"schedh3a",#N/A,TRUE,"H-3";"schedh3b",#N/A,TRUE,"H-3"}</definedName>
    <definedName name="wrn.XX." localSheetId="2">{#N/A,#N/A,FALSE,"337"}</definedName>
    <definedName name="wrn.XX.">{#N/A,#N/A,FALSE,"337"}</definedName>
    <definedName name="wvu.buyout." localSheetId="2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buyout.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ecm." localSheetId="2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ecm.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finmod." localSheetId="2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finmod.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hillpay." localSheetId="2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hillpay.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maint." localSheetId="2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onitor." localSheetId="2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monitor.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o_m94." localSheetId="2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o_m94.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psc." localSheetId="2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.psc.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1.maint." localSheetId="2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1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wwwwwww" localSheetId="2">{"2002Frcst","05Month",FALSE,"Frcst Format 2002"}</definedName>
    <definedName name="wwwwwwww">{"2002Frcst","05Month",FALSE,"Frcst Format 2002"}</definedName>
    <definedName name="x" localSheetId="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_Amortization" localSheetId="2">#REF!,#REF!,#REF!,#REF!,#REF!,#REF!</definedName>
    <definedName name="X_Amortization">#REF!,#REF!,#REF!,#REF!,#REF!,#REF!</definedName>
    <definedName name="X_Vld_Amort">#REF!</definedName>
    <definedName name="X_Vld_APIC">#REF!</definedName>
    <definedName name="X_Vld_ChgCash">'[18]CF Report'!$C$65</definedName>
    <definedName name="X_Vld_CStk">#REF!</definedName>
    <definedName name="X_Vld_DefCr">#REF!</definedName>
    <definedName name="X_Vld_Depr">#REF!</definedName>
    <definedName name="X_Vld_ESOP">#REF!</definedName>
    <definedName name="X_Vld_GdWl">#REF!</definedName>
    <definedName name="X_Vld_Inv">#REF!</definedName>
    <definedName name="X_Vld_LTAst">#REF!</definedName>
    <definedName name="X_Vld_LTDebt">#REF!</definedName>
    <definedName name="X_Vld_MinInt">#REF!</definedName>
    <definedName name="X_Vld_NetWrkCap">#REF!</definedName>
    <definedName name="X_Vld_NucTrst">#REF!</definedName>
    <definedName name="X_Vld_OthInc">#REF!</definedName>
    <definedName name="X_Vld_PfStk">#REF!</definedName>
    <definedName name="X_Vld_PPE">#REF!</definedName>
    <definedName name="X_Vld_RE">#REF!</definedName>
    <definedName name="X_Vld_RegAst">#REF!</definedName>
    <definedName name="X_Vld_Tax">#REF!</definedName>
    <definedName name="X_Vld_TrstPfSec">#REF!</definedName>
    <definedName name="xa" localSheetId="2">OFFSET(Yaxis,0,-1)</definedName>
    <definedName name="xa">OFFSET(Yaxis,0,-1)</definedName>
    <definedName name="xaxIS" localSheetId="2">OFFSET(Yaxis,0,-1)</definedName>
    <definedName name="xaxIS">OFFSET(Yaxis,0,-1)</definedName>
    <definedName name="xes" localSheetId="2">{#N/A,#N/A,FALSE,"Aging Summary";#N/A,#N/A,FALSE,"Ratio Analysis";#N/A,#N/A,FALSE,"Test 120 Day Accts";#N/A,#N/A,FALSE,"Tickmarks"}</definedName>
    <definedName name="xes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2" hidden="1">[43]Lead!#REF!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[44]XREF!#REF!</definedName>
    <definedName name="XRefCopy3" hidden="1">#REF!</definedName>
    <definedName name="XRefCopy3Row" hidden="1">#REF!</definedName>
    <definedName name="XRefCopy4" hidden="1">'[45]Cédula de Movimientos'!#REF!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[45]Depreciación!#REF!</definedName>
    <definedName name="XRefPaste4Row" hidden="1">#REF!</definedName>
    <definedName name="XRefPaste5Row" hidden="1">#REF!</definedName>
    <definedName name="XRefPaste6" hidden="1">[45]Depreciación!#REF!</definedName>
    <definedName name="XRefPaste6Row" hidden="1">[46]XREF!#REF!</definedName>
    <definedName name="XRefPasteRangeCount">3</definedName>
    <definedName name="xsTYPE">"tbl"</definedName>
    <definedName name="x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ear">#REF!</definedName>
    <definedName name="YEClose1992">#REF!</definedName>
    <definedName name="yeperiod">#REF!</definedName>
    <definedName name="yes" localSheetId="2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ield_curves">[11]Inputs!$B$28</definedName>
    <definedName name="YTDInc">#REF!</definedName>
    <definedName name="ytytyt">[8]Inputs!#REF!</definedName>
    <definedName name="yyyy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yyy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Z_598CECA0_5C60_11D3_B382_005004054BC5_.wvu.Rows">[47]Inputs!$A$6:$IV$7,[47]Inputs!$A$9:$IV$15,[47]Inputs!$A$22:$IV$23</definedName>
    <definedName name="Z_BA465841_5925_11D2_BE45_080009FCDD9A_.wvu.PrintTitles" hidden="1">[48]Buyout!$A$1:$A$65536,[48]Buyout!$A$2:$IV$2</definedName>
    <definedName name="Z_BA465842_5925_11D2_BE45_080009FCDD9A_.wvu.PrintTitles" hidden="1">'[48]CES Inputs'!$K$1:$K$65536,'[48]CES Inputs'!$A$19:$IV$25</definedName>
    <definedName name="Z_BA465843_5925_11D2_BE45_080009FCDD9A_.wvu.PrintTitles" hidden="1">'[48]CES Inputs'!$K$1:$K$65536,'[48]CES Inputs'!$A$19:$IV$25</definedName>
    <definedName name="Z_BA465844_5925_11D2_BE45_080009FCDD9A_.wvu.PrintTitles" hidden="1">'[48]CES Inputs'!$K$1:$K$65536,'[48]CES Inputs'!$A$19:$IV$25</definedName>
    <definedName name="Z_BA465845_5925_11D2_BE45_080009FCDD9A_.wvu.PrintTitles" hidden="1">'[48]CES Inputs'!$K$1:$K$65536,'[48]CES Inputs'!$A$19:$IV$25</definedName>
    <definedName name="Z_BA465846_5925_11D2_BE45_080009FCDD9A_.wvu.PrintTitles" hidden="1">'[48]CES Inputs'!$K$1:$K$65536,'[48]CES Inputs'!$A$19:$IV$25</definedName>
    <definedName name="Z_D5124360_59F1_11D2_BE45_080009FCDD9A_.wvu.PrintTitles" hidden="1">[48]Buyout!$A$1:$A$65536,[48]Buyout!$A$2:$IV$2</definedName>
    <definedName name="Z_D5124361_59F1_11D2_BE45_080009FCDD9A_.wvu.PrintTitles" hidden="1">'[48]CES Inputs'!$K$1:$K$65536,'[48]CES Inputs'!$A$19:$IV$25</definedName>
    <definedName name="Z_D5124362_59F1_11D2_BE45_080009FCDD9A_.wvu.PrintTitles" hidden="1">'[48]CES Inputs'!$K$1:$K$65536,'[48]CES Inputs'!$A$19:$IV$25</definedName>
    <definedName name="Z_D5124363_59F1_11D2_BE45_080009FCDD9A_.wvu.PrintTitles" hidden="1">'[48]CES Inputs'!$K$1:$K$65536,'[48]CES Inputs'!$A$19:$IV$25</definedName>
    <definedName name="Z_D5124364_59F1_11D2_BE45_080009FCDD9A_.wvu.PrintTitles" hidden="1">'[48]CES Inputs'!$K$1:$K$65536,'[48]CES Inputs'!$A$19:$IV$25</definedName>
    <definedName name="Z_D5124365_59F1_11D2_BE45_080009FCDD9A_.wvu.PrintTitles" hidden="1">'[48]CES Inputs'!$K$1:$K$65536,'[48]CES Inputs'!$A$19:$IV$25</definedName>
    <definedName name="Z_D57DC6C0_593E_11D2_BE45_080009FCDD9A_.wvu.PrintTitles" hidden="1">[48]Buyout!$A$1:$A$65536,[48]Buyout!$A$2:$IV$2</definedName>
    <definedName name="Z_D57DC6C1_593E_11D2_BE45_080009FCDD9A_.wvu.PrintTitles" hidden="1">'[48]CES Inputs'!$K$1:$K$65536,'[48]CES Inputs'!$A$19:$IV$25</definedName>
    <definedName name="Z_D57DC6C2_593E_11D2_BE45_080009FCDD9A_.wvu.PrintTitles" hidden="1">'[48]CES Inputs'!$K$1:$K$65536,'[48]CES Inputs'!$A$19:$IV$25</definedName>
    <definedName name="Z_D57DC6C3_593E_11D2_BE45_080009FCDD9A_.wvu.PrintTitles" hidden="1">'[48]CES Inputs'!$K$1:$K$65536,'[48]CES Inputs'!$A$19:$IV$25</definedName>
    <definedName name="Z_D57DC6C4_593E_11D2_BE45_080009FCDD9A_.wvu.PrintTitles" hidden="1">'[48]CES Inputs'!$K$1:$K$65536,'[48]CES Inputs'!$A$19:$IV$25</definedName>
    <definedName name="Z_D57DC6C5_593E_11D2_BE45_080009FCDD9A_.wvu.PrintTitles" hidden="1">'[48]CES Inputs'!$K$1:$K$65536,'[48]CES Inputs'!$A$19:$IV$25</definedName>
    <definedName name="Z_NWC_CashAP">#REF!</definedName>
    <definedName name="Z_NWC_CashAR">#REF!</definedName>
    <definedName name="Z_NWC_CashComNPurch">#REF!</definedName>
    <definedName name="Z_NWC_CashCustDep">#REF!</definedName>
    <definedName name="Z_NWC_CashDivPay">#REF!</definedName>
    <definedName name="Z_NWC_CashEnergyLiabilities">#REF!</definedName>
    <definedName name="Z_NWC_CashEnergyTradingAssets">#REF!</definedName>
    <definedName name="Z_NWC_CashIntPay">#REF!</definedName>
    <definedName name="Z_NWC_CashInventory">#REF!</definedName>
    <definedName name="Z_NWC_CashNP">#REF!</definedName>
    <definedName name="Z_NWC_CashNR">#REF!</definedName>
    <definedName name="Z_NWC_CashOthAssets">#REF!</definedName>
    <definedName name="Z_NWC_CashOthLiabilities">#REF!</definedName>
    <definedName name="Z_NWC_CashRegAssets">#REF!</definedName>
    <definedName name="Z_NWC_CashRegLiabilities">#REF!</definedName>
    <definedName name="Z_NWC_CashRepurchaseObligations">#REF!</definedName>
    <definedName name="Z_NWC_CashResaleAgreements">#REF!</definedName>
    <definedName name="Z_NWC_CashTAX">#REF!</definedName>
    <definedName name="zzzzzzzzzz" localSheetId="2">{"SourcesUses",#N/A,TRUE,"CFMODEL";"TransOverview",#N/A,TRUE,"CFMODEL"}</definedName>
    <definedName name="zzzzzzzzzz">{"SourcesUses",#N/A,TRUE,"CFMODEL";"TransOverview",#N/A,TRUE,"CFMODEL"}</definedName>
    <definedName name="zzzzzzzzzzzzzzzzz" localSheetId="2">{"SourcesUses",#N/A,TRUE,"CFMODEL";"TransOverview",#N/A,TRUE,"CFMODEL"}</definedName>
    <definedName name="zzzzzzzzzzzzzzzzz">{"SourcesUses",#N/A,TRUE,"CFMODEL";"TransOverview",#N/A,TRUE,"CFMODEL"}</definedName>
    <definedName name="zzzzzzzzzzzzzzzzzzzzzzzzz" localSheetId="2">{"Income Statement",#N/A,FALSE,"CFMODEL";"Balance Sheet",#N/A,FALSE,"CFMODEL"}</definedName>
    <definedName name="zzzzzzzzzzzzzzzzzzzzzzzzz">{"Income Statement",#N/A,FALSE,"CFMODEL";"Balance Sheet",#N/A,FALSE,"CFMODEL"}</definedName>
    <definedName name="zzzzzzzzzzzzzzzzzzzzzzzzzzz" localSheetId="2">{"SourcesUses",#N/A,TRUE,"FundsFlow";"TransOverview",#N/A,TRUE,"FundsFlow"}</definedName>
    <definedName name="zzzzzzzzzzzzzzzzzzzzzzzzzzz">{"SourcesUses",#N/A,TRUE,"FundsFlow";"TransOverview",#N/A,TRUE,"FundsFlow"}</definedName>
    <definedName name="zzzzzzzzzzzzzzzzzzzzzzzzzzzzz" localSheetId="2">{"SourcesUses",#N/A,TRUE,"CFMODEL";"TransOverview",#N/A,TRUE,"CFMODEL"}</definedName>
    <definedName name="zzzzzzzzzzzzzzzzzzzzzzzzzzzzz">{"SourcesUses",#N/A,TRUE,"CFMODEL";"TransOverview",#N/A,TRUE,"CFMODEL"}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B11" i="4" l="1"/>
  <c r="B7" i="4"/>
  <c r="D18" i="5" l="1"/>
  <c r="D15" i="13" l="1"/>
  <c r="C15" i="13"/>
  <c r="D15" i="10" l="1"/>
  <c r="C15" i="10"/>
  <c r="D17" i="12"/>
  <c r="C17" i="12"/>
  <c r="D15" i="12"/>
  <c r="C15" i="12"/>
  <c r="C20" i="7" l="1"/>
  <c r="D15" i="7" l="1"/>
  <c r="C15" i="7"/>
  <c r="C20" i="14" l="1"/>
  <c r="C8" i="14"/>
  <c r="D15" i="14" l="1"/>
  <c r="C15" i="14"/>
  <c r="C10" i="14"/>
  <c r="C9" i="14"/>
  <c r="B8" i="4" l="1"/>
  <c r="B9" i="4"/>
  <c r="C18" i="5"/>
  <c r="B18" i="5"/>
  <c r="D17" i="5"/>
  <c r="C20" i="5"/>
  <c r="C17" i="5"/>
  <c r="B20" i="5"/>
  <c r="B17" i="5"/>
  <c r="D13" i="5"/>
  <c r="D14" i="5"/>
  <c r="D15" i="5"/>
  <c r="D12" i="5"/>
  <c r="C13" i="5"/>
  <c r="C14" i="5"/>
  <c r="C15" i="5"/>
  <c r="C12" i="5"/>
  <c r="B13" i="5"/>
  <c r="B14" i="5"/>
  <c r="B15" i="5"/>
  <c r="B12" i="5"/>
  <c r="C10" i="5"/>
  <c r="C7" i="5"/>
  <c r="C8" i="5"/>
  <c r="C9" i="5"/>
  <c r="C6" i="5"/>
  <c r="B7" i="5"/>
  <c r="B8" i="5"/>
  <c r="B9" i="5"/>
  <c r="B10" i="5"/>
  <c r="B6" i="5"/>
  <c r="B15" i="13"/>
  <c r="B15" i="10" l="1"/>
  <c r="B7" i="10"/>
</calcChain>
</file>

<file path=xl/sharedStrings.xml><?xml version="1.0" encoding="utf-8"?>
<sst xmlns="http://schemas.openxmlformats.org/spreadsheetml/2006/main" count="215" uniqueCount="71">
  <si>
    <t>IOU Administrative Costs</t>
  </si>
  <si>
    <t>SOMAH Program Table 1 - Status of SOMAH Balancing Account Funds</t>
  </si>
  <si>
    <t>Forecasted  Amounts (Next 6 Months)</t>
  </si>
  <si>
    <t>^ Amounts reported in previous Utility Semi-Annual Administrative Expense Report.</t>
  </si>
  <si>
    <t xml:space="preserve">Utility </t>
  </si>
  <si>
    <t>Southern California Edison [2]</t>
  </si>
  <si>
    <t>All IOU Administrative Costs TOTAL (Sum of [1]-[5])</t>
  </si>
  <si>
    <t>Interest Accrued in this Period [2]</t>
  </si>
  <si>
    <t>Starting Balance of the 6-Month Period (including Carryover) [1]</t>
  </si>
  <si>
    <t>Prior Amounts Reported^
In Last Report</t>
  </si>
  <si>
    <t>[1] Carryover includes unspent/uncommitted funds  that have not yet been allocated for or spent and carried over from the previous report period.  These can include administrative or incentive funds, or both.</t>
  </si>
  <si>
    <t>[2] Interest accrued in current reporting period of 6 months.</t>
  </si>
  <si>
    <t>Balancing Account Balance at Report Date [3]</t>
  </si>
  <si>
    <t>[3] Total balancing account fund amount includes carryover funds, and any funds not spent.  Will not exclude "committed" funds not yet spent.</t>
  </si>
  <si>
    <t>Any funds approved in ERRA/ECAC in this period [5]</t>
  </si>
  <si>
    <t>Regulatory Compliance [6]</t>
  </si>
  <si>
    <t>Program Management Support [7]</t>
  </si>
  <si>
    <t>IT / Customer Billing [8]</t>
  </si>
  <si>
    <t>[8] Operational Billing Activities, Billing System SOMAH Integration, Billing Operations / Ongoing Maintenance, Upfront IT build-out costs, Billing System Integration, System Automation of routine billing for SOMAH VNM, Account set up (Initial and New Party), Manual routine billing, Exception Processing</t>
  </si>
  <si>
    <t>Non-IOU, Non PA Implementation Costs</t>
  </si>
  <si>
    <t>Starting Balance</t>
  </si>
  <si>
    <t>Ending Balance</t>
  </si>
  <si>
    <t>Total SOMAH IOU Program Administration Expenses (to date)</t>
  </si>
  <si>
    <t>Amounts As of Report Date</t>
  </si>
  <si>
    <t>Amount of any SOMAH funds filed in ERRA/ECAC waiting CPUC approval for transfer to Balancing Account [4]</t>
  </si>
  <si>
    <t xml:space="preserve">[4] This field should footnote, when applicable 1) the date of the filed ERRA/ECAC, 2) expected CPUC Decision date, and 3) the amount to be transferred to the SOMAH balancing account when approved by CPUC Decision. </t>
  </si>
  <si>
    <t>[5] Include only those SOMAH funds approved in this report period. This field should footnote the transfer date to the balancing account. </t>
  </si>
  <si>
    <t>[6] Compliance Filings Directed by SOMAH Decision(s), Creation of SOMAH Tariff, Ad-hoc Energy Division Data Requests Pertaining to SOMAH</t>
  </si>
  <si>
    <t xml:space="preserve">[7] Contract Management (Staffing, Legal Fees, Contract Processing/Support), Incentive Processing, SOMAH PA Data Requests, Working Group Meetings/Meetings with SOMAH PA, Internal Administration </t>
  </si>
  <si>
    <r>
      <t xml:space="preserve">IOU Administrative Costs TOTAL </t>
    </r>
    <r>
      <rPr>
        <sz val="10"/>
        <rFont val="Arial"/>
        <family val="2"/>
      </rPr>
      <t>(Sum of [6] through [8])</t>
    </r>
  </si>
  <si>
    <t>Funds Available to CPUC Energy Division for EM&amp;V [9]</t>
  </si>
  <si>
    <t>Amount Transferred to CPUC Energy Division for EM&amp;V [10]</t>
  </si>
  <si>
    <t>Semi-Annual Ending Balance [11]</t>
  </si>
  <si>
    <t xml:space="preserve">[9] Individual IOU's projected co-funding contributions to Energy Division's annual budget of $500,000 for activities related to implementation and oversight of the SOMAH Program  </t>
  </si>
  <si>
    <t>[10] Sum of any invoices paid to Energy Division or for EM&amp;V in the report period. This field should footnote the amount/purpose.</t>
  </si>
  <si>
    <t>[11] Semi-Annual Ending Balance is the total of the Starting Balance of the 6-month Period including Carryover minus all costs. Is expected to be the basis for the next report's Carryover.</t>
  </si>
  <si>
    <t>All 5 IOUs</t>
  </si>
  <si>
    <t>Cumulative totals for all 5 IOUs</t>
  </si>
  <si>
    <t>Southern California Edison</t>
  </si>
  <si>
    <t>Liberty Utilities</t>
  </si>
  <si>
    <t>[7] Contract Management (Staffing, Legal Fees, Contract Processing/Support), Incentive Processing, SOMAH PA Data Requests, Working Group Meeting/Meetings with SOMAH PA, Internal Administration.</t>
  </si>
  <si>
    <t>Pacific Gas and Electric</t>
  </si>
  <si>
    <t>Semi-Annual Ending Balance [11]*</t>
  </si>
  <si>
    <t>[1] Carryover includes unspent/uncommitted funds that have not yet been allocated for or spent and carried over from the previous report period.  These can include administrative or incentive funds, or both.</t>
  </si>
  <si>
    <t>PacifiCorp</t>
  </si>
  <si>
    <t>SOMAH Program Table 3 - Status of SOMAH Balancing Account Funds</t>
  </si>
  <si>
    <r>
      <t>Amounts As of Report Date</t>
    </r>
    <r>
      <rPr>
        <b/>
        <sz val="10"/>
        <color rgb="FFFF0000"/>
        <rFont val="Arial"/>
        <family val="2"/>
      </rPr>
      <t xml:space="preserve"> </t>
    </r>
  </si>
  <si>
    <t>San Diego Gas and Electric</t>
  </si>
  <si>
    <t>January 1, 2020 - June 30, 2020</t>
  </si>
  <si>
    <t>SOMAH Program Table 2 - Status of SOMAH Balancing Account Funds</t>
  </si>
  <si>
    <t>SOMAH Program Table 4 - Status of SOMAH Balancing Account Funds</t>
  </si>
  <si>
    <t>SOMAH Program Table 5 - Status of SOMAH Balancing Account Funds</t>
  </si>
  <si>
    <t>SOMAH Program Table 6 - Status of SOMAH Balancing Account Funds</t>
  </si>
  <si>
    <t>Through June 30, 2020</t>
  </si>
  <si>
    <t xml:space="preserve">SOMAH Program Table 7 - Total IOU SOMAH Program Administration Expenses </t>
  </si>
  <si>
    <t>[11] Semi-Annual Ending Balance is the total of the Starting Balance of the 6-month Period including Carryover minus all costs. Is expected to be the basis for the next report's Carryover.
Footnote: The ending balance for this reporting period includes charges of $2.12M invoiced by SCE on behalf of the Program Administrator for administrative expenses.</t>
  </si>
  <si>
    <t>[1] Carryover includes unspent/uncommitted funds  that have not yet been allocated for or spent and carried over from the previous report period.  These can include administrative or incentive funds, or both.
Footnote: Starting balance does not account for expenditures by the program administrator (PA).</t>
  </si>
  <si>
    <t>[3] Total balancing account fund amount includes carryover funds, and any funds not spent.  Will not exclude "committed" funds not yet spent.
Footnote: Total balancing account fund amount includes expenditures by PA.</t>
  </si>
  <si>
    <t>[4] This field should footnote, when applicable 1) the date of the filed ERRA/ECAC, 2) expected CPUC Decision date, and 3) the amount to be transferred to the SOMAH balancing account when approved by CPUC Decision. 
Footnote: Liberty's ECAC filing for 2019 was included in its General Rate Case (GRC) Application (A.) 18-12-001, filed November 30, 2018. Expected Decision date is August 7, 2020. The amount to be transferred is $466,130.</t>
  </si>
  <si>
    <t>[5] Include only those SOMAH funds approved in this report period. This field should footnote the transfer date to the balancing account. 
Footnote: Transfer of $164,842 will occur in Q3 of 2020.</t>
  </si>
  <si>
    <t>[4] This field should footnote, when applicable 1) the date of the filed ERRA/ECAC, 2) expected CPUC Decision date, and 3) the amount to be transferred to the SOMAH balancing account when approved by CPUC Decision. 
Footnote: PacifiCorp did not file an ECAC in this period.</t>
  </si>
  <si>
    <t>[5] Include only those SOMAH funds approved in this report period. This field should footnote the transfer date to the balancing account. 
Footnote: The CPUC did not approve any ECAC funds in this period.</t>
  </si>
  <si>
    <r>
      <t xml:space="preserve">[10] Sum of any invoices paid to Energy Division </t>
    </r>
    <r>
      <rPr>
        <b/>
        <sz val="10"/>
        <rFont val="Arial"/>
        <family val="2"/>
      </rPr>
      <t>or for</t>
    </r>
    <r>
      <rPr>
        <sz val="10"/>
        <rFont val="Arial"/>
        <family val="2"/>
      </rPr>
      <t xml:space="preserve"> EM&amp;V in the report period. This field should footnote the amount/purpose.  
Footnote: Since SDG&amp;E holds the contract for SOMAH EM&amp;V, SDG&amp;E's EM&amp;V expenses were paid to the EM&amp;V contractor (not the Energy Division). </t>
    </r>
  </si>
  <si>
    <t>[4] This field should footnote, when applicable 1) the date of the filed ERRA/ECAC, 2) expected CPUC Decision date, and 3) the amount to be transferred to the SOMAH balancing account when approved by CPUC Decision. 
Footnote: This amount includes the forecasted 2021 SOMAH funding of $29.57M, the remaining 2020 SOMAH funding of $18.97M per D.20-04-012, and a true-up of $4.45M to correct for 2016-2019 actual GHG auction revenues, which was stated in PG&amp;E's 2021 ERRA forecast filed on July 1, 2020.</t>
  </si>
  <si>
    <t>[5] Include only those SOMAH funds approved in this report period. This field should footnote the transfer date to the balancing account. 
Footnote: $10.12M from Q1 2020 GHG auction revenues and $29.52M for the 2016-2018 true-up was transferred at the end of Q1 2020. $7.80M from Q2 2020 GHG auction revenues was transferred at the end of Q2 2020.</t>
  </si>
  <si>
    <t>[5] Include only those SOMAH funds approved in this report period. This field should footnote the transfer date to the balancing account. 
Footnote: Transfer date to the balancing account was January 2020.</t>
  </si>
  <si>
    <t xml:space="preserve">[9] Individual IOU's projected co-funding contributions to Energy Division's annual budget of $500,000 for activities related to implementation and oversight of the SOMAH Program  
Footnote: Based on SDG&amp;E's SOMAH percentage allocation of 11.17% from 2016 - 2020. </t>
  </si>
  <si>
    <t>San Diego Gas &amp; Electric Company [1]</t>
  </si>
  <si>
    <t>Pacific Gas and Electric Company [3]</t>
  </si>
  <si>
    <t>Liberty Utilities Company [4]</t>
  </si>
  <si>
    <t>PacifiCorp Company [5]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</si>
</sst>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1" fillId="2" borderId="5" xfId="1" applyFont="1" applyFill="1" applyBorder="1"/>
    <xf numFmtId="164" fontId="1" fillId="0" borderId="6" xfId="3" applyNumberFormat="1" applyFont="1" applyFill="1" applyBorder="1"/>
    <xf numFmtId="0" fontId="3" fillId="2" borderId="2" xfId="1" applyFont="1" applyFill="1" applyBorder="1"/>
    <xf numFmtId="0" fontId="1" fillId="0" borderId="5" xfId="1" applyFont="1" applyBorder="1"/>
    <xf numFmtId="0" fontId="3" fillId="2" borderId="5" xfId="1" applyFont="1" applyFill="1" applyBorder="1"/>
    <xf numFmtId="0" fontId="3" fillId="0" borderId="4" xfId="1" applyFont="1" applyBorder="1"/>
    <xf numFmtId="0" fontId="1" fillId="0" borderId="5" xfId="2" applyFont="1" applyBorder="1"/>
    <xf numFmtId="0" fontId="1" fillId="0" borderId="8" xfId="1" applyFont="1" applyBorder="1"/>
    <xf numFmtId="0" fontId="3" fillId="2" borderId="2" xfId="1" applyFont="1" applyFill="1" applyBorder="1" applyAlignment="1">
      <alignment horizontal="center" wrapText="1"/>
    </xf>
    <xf numFmtId="0" fontId="1" fillId="0" borderId="4" xfId="1" applyFont="1" applyBorder="1"/>
    <xf numFmtId="0" fontId="3" fillId="2" borderId="4" xfId="1" applyFont="1" applyFill="1" applyBorder="1"/>
    <xf numFmtId="0" fontId="6" fillId="0" borderId="0" xfId="2" applyFont="1" applyBorder="1" applyAlignment="1"/>
    <xf numFmtId="0" fontId="1" fillId="0" borderId="5" xfId="1" applyFont="1" applyBorder="1" applyAlignment="1">
      <alignment wrapText="1"/>
    </xf>
    <xf numFmtId="0" fontId="1" fillId="0" borderId="4" xfId="2" applyFont="1" applyBorder="1"/>
    <xf numFmtId="0" fontId="1" fillId="0" borderId="6" xfId="1" applyFont="1" applyBorder="1"/>
    <xf numFmtId="0" fontId="0" fillId="0" borderId="0" xfId="0" applyFill="1"/>
    <xf numFmtId="0" fontId="1" fillId="0" borderId="5" xfId="1" applyFont="1" applyFill="1" applyBorder="1"/>
    <xf numFmtId="0" fontId="1" fillId="0" borderId="8" xfId="1" applyFont="1" applyFill="1" applyBorder="1"/>
    <xf numFmtId="164" fontId="1" fillId="0" borderId="2" xfId="7" applyNumberFormat="1" applyFont="1" applyBorder="1"/>
    <xf numFmtId="44" fontId="1" fillId="0" borderId="4" xfId="7" applyFont="1" applyBorder="1"/>
    <xf numFmtId="42" fontId="1" fillId="0" borderId="5" xfId="1" applyNumberFormat="1" applyFont="1" applyBorder="1"/>
    <xf numFmtId="6" fontId="1" fillId="0" borderId="5" xfId="1" applyNumberFormat="1" applyFont="1" applyBorder="1"/>
    <xf numFmtId="6" fontId="1" fillId="0" borderId="5" xfId="7" applyNumberFormat="1" applyFont="1" applyBorder="1"/>
    <xf numFmtId="164" fontId="0" fillId="0" borderId="0" xfId="0" applyNumberFormat="1"/>
    <xf numFmtId="6" fontId="1" fillId="0" borderId="7" xfId="1" applyNumberFormat="1" applyFont="1" applyBorder="1"/>
    <xf numFmtId="0" fontId="1" fillId="2" borderId="5" xfId="1" applyFont="1" applyFill="1" applyBorder="1"/>
    <xf numFmtId="164" fontId="1" fillId="0" borderId="5" xfId="3" applyNumberFormat="1" applyFont="1" applyFill="1" applyBorder="1"/>
    <xf numFmtId="0" fontId="3" fillId="2" borderId="5" xfId="1" applyFont="1" applyFill="1" applyBorder="1"/>
    <xf numFmtId="0" fontId="3" fillId="2" borderId="4" xfId="1" applyFont="1" applyFill="1" applyBorder="1"/>
    <xf numFmtId="164" fontId="3" fillId="2" borderId="4" xfId="1" applyNumberFormat="1" applyFont="1" applyFill="1" applyBorder="1"/>
    <xf numFmtId="0" fontId="1" fillId="0" borderId="0" xfId="5"/>
    <xf numFmtId="164" fontId="1" fillId="0" borderId="0" xfId="5" applyNumberFormat="1"/>
    <xf numFmtId="164" fontId="1" fillId="0" borderId="5" xfId="3" applyNumberFormat="1" applyBorder="1"/>
    <xf numFmtId="164" fontId="1" fillId="0" borderId="6" xfId="3" applyNumberFormat="1" applyBorder="1"/>
    <xf numFmtId="164" fontId="1" fillId="0" borderId="4" xfId="1" applyNumberFormat="1" applyFont="1" applyBorder="1"/>
    <xf numFmtId="164" fontId="1" fillId="0" borderId="4" xfId="1" applyNumberFormat="1" applyFont="1" applyFill="1" applyBorder="1"/>
    <xf numFmtId="164" fontId="1" fillId="0" borderId="2" xfId="3" applyNumberFormat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6" xfId="3" applyNumberFormat="1" applyFont="1" applyFill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5" fontId="1" fillId="0" borderId="0" xfId="5" applyNumberFormat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2" xfId="9" applyNumberFormat="1" applyFont="1" applyBorder="1"/>
    <xf numFmtId="164" fontId="1" fillId="0" borderId="5" xfId="3" applyNumberFormat="1" applyFont="1" applyFill="1" applyBorder="1"/>
    <xf numFmtId="164" fontId="1" fillId="0" borderId="6" xfId="3" applyNumberFormat="1" applyFont="1" applyFill="1" applyBorder="1"/>
    <xf numFmtId="164" fontId="1" fillId="0" borderId="5" xfId="3" applyNumberFormat="1" applyFont="1" applyFill="1" applyBorder="1"/>
    <xf numFmtId="0" fontId="1" fillId="0" borderId="0" xfId="2" applyFont="1" applyAlignment="1">
      <alignment horizontal="left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1" fillId="0" borderId="0" xfId="2" applyFont="1" applyFill="1" applyAlignment="1">
      <alignment horizontal="left" wrapText="1"/>
    </xf>
    <xf numFmtId="0" fontId="1" fillId="0" borderId="0" xfId="2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5" applyAlignment="1">
      <alignment horizontal="left" vertical="top" wrapText="1"/>
    </xf>
    <xf numFmtId="0" fontId="2" fillId="0" borderId="9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</cellXfs>
  <cellStyles count="15">
    <cellStyle name="Comma 10" xfId="14" xr:uid="{F356C409-13D3-45A8-B66E-2A4AEE89F1D9}"/>
    <cellStyle name="Comma 2" xfId="8" xr:uid="{4196DF11-35CC-47F7-A6C7-EEB88D07154A}"/>
    <cellStyle name="Comma 2 2" xfId="12" xr:uid="{61FD617F-C944-4F7E-A326-D25BC70BC020}"/>
    <cellStyle name="Currency" xfId="7" builtinId="4"/>
    <cellStyle name="Currency 2" xfId="3" xr:uid="{259A4C4C-1A48-40A7-B338-FF7821FE097B}"/>
    <cellStyle name="Currency 3" xfId="9" xr:uid="{F2432FC4-E88F-4CD3-998E-A22BC3276874}"/>
    <cellStyle name="Normal" xfId="0" builtinId="0"/>
    <cellStyle name="Normal 135" xfId="5" xr:uid="{D56F1ED8-993C-46CA-8B5C-821277F79110}"/>
    <cellStyle name="Normal 14" xfId="2" xr:uid="{64DCE539-10DF-431A-B147-46504F32C022}"/>
    <cellStyle name="Normal 2 2 2" xfId="1" xr:uid="{928CA17F-D57C-402B-9434-20FA9B329E5F}"/>
    <cellStyle name="Normal 2 2 2 2" xfId="6" xr:uid="{9772965C-75B0-48F7-B32F-49D7AC486914}"/>
    <cellStyle name="Normal 2 3 12" xfId="10" xr:uid="{85D3F761-333A-48B9-8444-226E2BEC4A2F}"/>
    <cellStyle name="Normal 3 2 2 10" xfId="13" xr:uid="{B0671CC7-E56C-45B5-B734-6AA1B08264D2}"/>
    <cellStyle name="Normal 3 84" xfId="11" xr:uid="{E2211A5D-0D72-4822-93DC-C62DFAD28B8F}"/>
    <cellStyle name="Percent 10" xfId="4" xr:uid="{B4BFBA0F-6069-473F-841D-98A754AFC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windows\TEMP\Ajaz%20Projections%203-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Finance\Athens_Model\Athens%20Model%2009-13-00%20Jan%202003%20C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SEU_Risk_Mgmt\Production\_Daily%20Portfolio%20Runs\Portfolio%20Runs\varworks-Fuel_Fle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ijsegecyx01\reportestjn\Consolidation%20Files\2003\0302\Cash%20Flow%2003-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~1\cyc\LOCALS~1\Temp\Savanah%20River%20TO3%2022Mar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ael\My%20Documents\4MCORP\Finance\Pro%20Forma\Athens%20Model%2009-13-00%20Jan%202003%20CO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unzipped\Consolidated%20CI%20Plans1\Proforma%20Model%20-%20Preferred%20Scenario%20April%2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BUDPERF\RateCase\Final%20Testimony%20&amp;%20Workpapers\Workpapers\Allocation%20Support\Support%20and%20Blank%20Sheets\2003%20AS%20Plan%20Original%2001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2RET\DUNCAN\SCG%20back%20into%20orig%20be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ocuments%20and%20Settings\gblaney\Local%20Settings\Temporary%20Internet%20Files\OLK2\HFM%20SCG%20Cash%20Flow%205-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G\DATA\CORPACCT\DPLUCIEN\ACCTREC\SCG%20Acct%20Rec%20Lis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009\DEPT\TAX\DATA\TaxProvision\2004\MOCK%20YEAREND\Provision%202004_PacificEnterprises_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SM_INC\Piggy\Project_renewable\CRS%20Rev%20Madison%20Proforma%207-14-99_Chris_Sau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windows\TEMP\Financials%20Base%20C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ocuments%20and%20Settings\tharms\My%20Documents\Client%20Work\Sempra%20disclosures\Disc2006_FAS15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Plan\Master%20Pro%20Formas\Midwest\MW_POD_Double\MWPOD_2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co%20Unit%20to%20Integ%20Team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CES%20Plans\CESWay%20Plan%201998%20Re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Allegro\DPR4-23-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corpdata\04048\03RET\FAS132\fastoolTP%20summary%20Sempra%20Corp%20(v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3RET\SERP\Valuation\restated%20Serp%20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se%20Manhattan\Robin\SAES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LEWIS\Local%20Settings\Temporary%20Internet%20Files\Content.Outlook\AMV20D3F\RB121112BU_REG-10-12_Jenny_Upda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nts%20and%20Settings\rdickerson\My%20Documents\SES%20Plans\Facilities%20Plan%202002%20-%202006\CPI_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DGE\ROR\2002\6-02\RB060212B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ACTG\DATA\CORPACCT\Fin%20Acctg\Reg%20Asset%20(SCG%20JE%20298%20&amp;%20SDGE%20JE%2093)\SDGE%20Reg%20Asset\SDGE%20Hyperion%20Analysis\06-2003%20SDGE%20Balance%20Sheet%20Revi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.sharepoint.com/Users/jiby/AppData/Local/Microsoft/Windows/Temporary%20Internet%20Files/Content.Outlook/DOYUAX25/PGE%20Table%2010%20December%202017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ATA\CORPACCT\Fin%20Acctg\EmpBenefits\ICP\2011\SCG%20Dec%202011%20Calculation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thens%20Model%2009-13-00%20Jan%202003%20CO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agarza\P%20&amp;%20A\Freeze%20Allegro%20Gas%204-01-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Harq_10-10-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SM_INC\Piggy\Pro_Formas\Consolidation_1\Consolidato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TEMP\ALL\VA%20Hospitals\Miami\Miami%20LTG%20Fin%2013Dec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ATA\EXCEL\93CAPADJ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TG\DATA\CORPACCT\EDALEY\ELECT%20MARGIN\ELECMARGIN199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Peakers\Colorado\Finance\Pro_Forma\PSCO_3_2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TAX\DATA\TaxProvision\2002\4th%20QTR\Provision%202002%204th%20Qtr_SETOP%20II_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00%20PAGOS%20ANTICIPADOS%20%20Leadsheet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0%20Cuentas%20por%20Cobrar%20Combined%20Leadsheet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Papel%20de%20Trabajo%20de%20Activo%20Fij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15%20Concliaci&#243;n%20Contable-Fiscal%20%20%20PPC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omayko\SEI%20Standardized%20Model\Bangor\Bangor_FAS142ValuationModel_Simple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~1\RDICKE~1\LOCALS~1\Temp\HILLMO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AMS\Harquahala\Harquahala%20Pro%20Forma\Pro%20Forma\BankModels\Harquahala_02-02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1RET\BENCALC\Rawlings,%20Roy-HCE-SCG-July200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Owner\Local%20Settings\Temporary%20Internet%20Files\Content.IE5\OTUBC9QR\SD_LRMC_124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ael\My%20Documents\4MCORP\RAMCO\PG&amp;E_Project\Pro%20Forma\West_Fresno\Plains%20End%20New_Oct_2004_examp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1RET\_Serp\serp%2000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ity Plan"/>
      <sheetName val="March 2000"/>
      <sheetName val="February 2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sh flow map"/>
      <sheetName val="Cash flow map chart"/>
      <sheetName val="Analytic VaR"/>
      <sheetName val="Monte Carlo VaR"/>
      <sheetName val="Historical VaR"/>
      <sheetName val="Historical Data"/>
      <sheetName val="Extreme Value Theory"/>
      <sheetName val="Var Compare"/>
      <sheetName val="Stress Test"/>
      <sheetName val="Stress Data"/>
      <sheetName val="VaRdelta"/>
      <sheetName val="VaRdelta chart"/>
      <sheetName val="Component VaR"/>
      <sheetName val="Component VaR chart"/>
      <sheetName val="Incremental VaR"/>
      <sheetName val="Summary"/>
      <sheetName val="VaR history"/>
      <sheetName val="Control Chart"/>
      <sheetName val="VCDATA"/>
      <sheetName val="Module1"/>
    </sheetNames>
    <sheetDataSet>
      <sheetData sheetId="0">
        <row r="3">
          <cell r="H3" t="str">
            <v>DATASET@0</v>
          </cell>
        </row>
        <row r="6">
          <cell r="B6" t="str">
            <v>X:\SEU_Risk_Mgmt\Prices\2010\2010_03\Fleet\corr-fleet-03-26.txt</v>
          </cell>
        </row>
        <row r="7">
          <cell r="B7" t="str">
            <v>X:\SEU_Risk_Mgmt\Prices\2010\2010_03\Fleet\Assets-fleet-03-26.txt</v>
          </cell>
        </row>
        <row r="8">
          <cell r="B8" t="str">
            <v>X:\SEU_Risk_Mgmt\Production\_Daily Portfolio Runs\Liquidity Runs\2010\2010_03\0312610_Fleet_all_Liquidity.txt</v>
          </cell>
        </row>
        <row r="11">
          <cell r="B11">
            <v>10</v>
          </cell>
        </row>
        <row r="12">
          <cell r="B12">
            <v>0.95</v>
          </cell>
        </row>
        <row r="13">
          <cell r="B13" t="str">
            <v>USD</v>
          </cell>
        </row>
        <row r="14">
          <cell r="B14">
            <v>40263</v>
          </cell>
        </row>
        <row r="24">
          <cell r="B24" t="str">
            <v>output_portanl.txt</v>
          </cell>
        </row>
        <row r="25">
          <cell r="B25" t="b">
            <v>1</v>
          </cell>
        </row>
        <row r="26">
          <cell r="B26" t="b">
            <v>1</v>
          </cell>
        </row>
        <row r="27">
          <cell r="B27" t="b">
            <v>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Statement"/>
      <sheetName val="CFWS-Mgmt"/>
      <sheetName val="Account Balances"/>
      <sheetName val="Non Cash Transactions"/>
      <sheetName val="CC Allocations"/>
    </sheetNames>
    <sheetDataSet>
      <sheetData sheetId="0"/>
      <sheetData sheetId="1"/>
      <sheetData sheetId="2" refreshError="1">
        <row r="43">
          <cell r="R43">
            <v>0</v>
          </cell>
        </row>
        <row r="56">
          <cell r="R56">
            <v>0</v>
          </cell>
        </row>
        <row r="57">
          <cell r="R57">
            <v>0</v>
          </cell>
        </row>
      </sheetData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"/>
      <sheetName val="EX"/>
      <sheetName val="Room"/>
      <sheetName val="ECM"/>
      <sheetName val="Information"/>
      <sheetName val="MAIN"/>
      <sheetName val="TU"/>
      <sheetName val="Project Variables"/>
      <sheetName val="Special Equipment"/>
      <sheetName val="Summary"/>
      <sheetName val="Lighting Ancillary Summary"/>
    </sheetNames>
    <sheetDataSet>
      <sheetData sheetId="0" refreshError="1">
        <row r="2">
          <cell r="A2" t="str">
            <v>305-A</v>
          </cell>
          <cell r="B2">
            <v>1</v>
          </cell>
          <cell r="C2">
            <v>2</v>
          </cell>
          <cell r="D2" t="str">
            <v>A</v>
          </cell>
          <cell r="E2">
            <v>1</v>
          </cell>
        </row>
        <row r="3">
          <cell r="A3" t="str">
            <v>702-A</v>
          </cell>
          <cell r="B3">
            <v>1</v>
          </cell>
          <cell r="C3">
            <v>2</v>
          </cell>
          <cell r="D3" t="str">
            <v>A</v>
          </cell>
          <cell r="E3">
            <v>2</v>
          </cell>
        </row>
        <row r="4">
          <cell r="A4" t="str">
            <v>703-44A</v>
          </cell>
          <cell r="B4">
            <v>1</v>
          </cell>
          <cell r="C4">
            <v>2</v>
          </cell>
          <cell r="D4" t="str">
            <v>A</v>
          </cell>
          <cell r="E4">
            <v>3</v>
          </cell>
        </row>
        <row r="5">
          <cell r="A5" t="str">
            <v>708-A</v>
          </cell>
          <cell r="B5">
            <v>1</v>
          </cell>
          <cell r="C5">
            <v>0</v>
          </cell>
          <cell r="D5" t="str">
            <v>A</v>
          </cell>
          <cell r="E5">
            <v>4</v>
          </cell>
        </row>
        <row r="6">
          <cell r="A6" t="str">
            <v>710-A</v>
          </cell>
          <cell r="B6">
            <v>1</v>
          </cell>
          <cell r="C6">
            <v>0</v>
          </cell>
          <cell r="D6" t="str">
            <v>A</v>
          </cell>
          <cell r="E6">
            <v>5</v>
          </cell>
        </row>
        <row r="7">
          <cell r="A7" t="str">
            <v>713-1A</v>
          </cell>
          <cell r="B7">
            <v>1</v>
          </cell>
          <cell r="C7">
            <v>0</v>
          </cell>
          <cell r="D7" t="str">
            <v>A</v>
          </cell>
          <cell r="E7">
            <v>6</v>
          </cell>
        </row>
        <row r="8">
          <cell r="A8" t="str">
            <v>713-A</v>
          </cell>
          <cell r="B8">
            <v>1</v>
          </cell>
          <cell r="C8">
            <v>0</v>
          </cell>
          <cell r="D8" t="str">
            <v>A</v>
          </cell>
          <cell r="E8">
            <v>7</v>
          </cell>
        </row>
        <row r="9">
          <cell r="A9" t="str">
            <v>714-A</v>
          </cell>
          <cell r="B9">
            <v>1</v>
          </cell>
          <cell r="C9">
            <v>0</v>
          </cell>
          <cell r="D9" t="str">
            <v>A</v>
          </cell>
          <cell r="E9">
            <v>8</v>
          </cell>
        </row>
        <row r="10">
          <cell r="A10" t="str">
            <v>716-2A</v>
          </cell>
          <cell r="B10">
            <v>1</v>
          </cell>
          <cell r="C10">
            <v>0</v>
          </cell>
          <cell r="D10" t="str">
            <v>A</v>
          </cell>
          <cell r="E10">
            <v>9</v>
          </cell>
        </row>
        <row r="11">
          <cell r="A11" t="str">
            <v>716-4A</v>
          </cell>
          <cell r="B11">
            <v>1</v>
          </cell>
          <cell r="C11">
            <v>0</v>
          </cell>
          <cell r="D11" t="str">
            <v>A</v>
          </cell>
          <cell r="E11">
            <v>10</v>
          </cell>
        </row>
        <row r="12">
          <cell r="A12" t="str">
            <v>716-A</v>
          </cell>
          <cell r="B12">
            <v>1</v>
          </cell>
          <cell r="C12">
            <v>0</v>
          </cell>
          <cell r="D12" t="str">
            <v>A</v>
          </cell>
          <cell r="E12">
            <v>11</v>
          </cell>
        </row>
        <row r="13">
          <cell r="A13" t="str">
            <v>717-11A</v>
          </cell>
          <cell r="B13">
            <v>1</v>
          </cell>
          <cell r="C13">
            <v>0</v>
          </cell>
          <cell r="D13" t="str">
            <v>A</v>
          </cell>
          <cell r="E13">
            <v>12</v>
          </cell>
        </row>
        <row r="14">
          <cell r="A14" t="str">
            <v>717-A</v>
          </cell>
          <cell r="B14">
            <v>1</v>
          </cell>
          <cell r="C14">
            <v>0</v>
          </cell>
          <cell r="D14" t="str">
            <v>A</v>
          </cell>
          <cell r="E14">
            <v>13</v>
          </cell>
        </row>
        <row r="15">
          <cell r="A15" t="str">
            <v>722-5A</v>
          </cell>
          <cell r="B15">
            <v>1</v>
          </cell>
          <cell r="C15">
            <v>0</v>
          </cell>
          <cell r="D15" t="str">
            <v>A</v>
          </cell>
          <cell r="E15">
            <v>14</v>
          </cell>
        </row>
        <row r="16">
          <cell r="A16" t="str">
            <v>733-1A</v>
          </cell>
          <cell r="B16">
            <v>1</v>
          </cell>
          <cell r="C16">
            <v>0</v>
          </cell>
          <cell r="D16" t="str">
            <v>A</v>
          </cell>
          <cell r="E16">
            <v>15</v>
          </cell>
        </row>
        <row r="17">
          <cell r="A17" t="str">
            <v>735-11A</v>
          </cell>
          <cell r="B17">
            <v>1</v>
          </cell>
          <cell r="C17">
            <v>2</v>
          </cell>
          <cell r="D17" t="str">
            <v>A</v>
          </cell>
          <cell r="E17">
            <v>16</v>
          </cell>
        </row>
        <row r="18">
          <cell r="A18" t="str">
            <v>735-7A</v>
          </cell>
          <cell r="B18">
            <v>1</v>
          </cell>
          <cell r="C18">
            <v>0</v>
          </cell>
          <cell r="D18" t="str">
            <v>A</v>
          </cell>
          <cell r="E18">
            <v>17</v>
          </cell>
        </row>
        <row r="19">
          <cell r="A19" t="str">
            <v>735-A</v>
          </cell>
          <cell r="B19">
            <v>1</v>
          </cell>
          <cell r="C19">
            <v>2</v>
          </cell>
          <cell r="D19" t="str">
            <v>A</v>
          </cell>
          <cell r="E19">
            <v>18</v>
          </cell>
        </row>
        <row r="20">
          <cell r="A20" t="str">
            <v>736-A</v>
          </cell>
          <cell r="B20">
            <v>1</v>
          </cell>
          <cell r="C20">
            <v>2</v>
          </cell>
          <cell r="D20" t="str">
            <v>A</v>
          </cell>
          <cell r="E20">
            <v>19</v>
          </cell>
        </row>
        <row r="21">
          <cell r="A21" t="str">
            <v>737-A</v>
          </cell>
          <cell r="B21">
            <v>1</v>
          </cell>
          <cell r="C21">
            <v>2</v>
          </cell>
          <cell r="D21" t="str">
            <v>A</v>
          </cell>
          <cell r="E21">
            <v>20</v>
          </cell>
        </row>
        <row r="22">
          <cell r="A22" t="str">
            <v>745-A</v>
          </cell>
          <cell r="B22">
            <v>1</v>
          </cell>
          <cell r="C22">
            <v>0</v>
          </cell>
          <cell r="D22" t="str">
            <v>A</v>
          </cell>
          <cell r="E22">
            <v>21</v>
          </cell>
        </row>
        <row r="23">
          <cell r="A23" t="str">
            <v>748-A</v>
          </cell>
          <cell r="B23">
            <v>1</v>
          </cell>
          <cell r="C23">
            <v>2</v>
          </cell>
          <cell r="D23" t="str">
            <v>A</v>
          </cell>
          <cell r="E23">
            <v>22</v>
          </cell>
        </row>
        <row r="24">
          <cell r="A24" t="str">
            <v>749-A</v>
          </cell>
          <cell r="B24">
            <v>1</v>
          </cell>
          <cell r="C24">
            <v>2</v>
          </cell>
          <cell r="D24" t="str">
            <v>A</v>
          </cell>
          <cell r="E24">
            <v>23</v>
          </cell>
        </row>
        <row r="25">
          <cell r="A25" t="str">
            <v>751-A</v>
          </cell>
          <cell r="B25">
            <v>1</v>
          </cell>
          <cell r="C25">
            <v>0</v>
          </cell>
          <cell r="D25" t="str">
            <v>A</v>
          </cell>
          <cell r="E25">
            <v>24</v>
          </cell>
        </row>
        <row r="26">
          <cell r="A26" t="str">
            <v>773-2A</v>
          </cell>
          <cell r="B26">
            <v>1</v>
          </cell>
          <cell r="C26">
            <v>2</v>
          </cell>
          <cell r="D26" t="str">
            <v>A</v>
          </cell>
          <cell r="E26">
            <v>25</v>
          </cell>
        </row>
        <row r="27">
          <cell r="A27" t="str">
            <v>773-41A</v>
          </cell>
          <cell r="B27">
            <v>1</v>
          </cell>
          <cell r="C27">
            <v>2</v>
          </cell>
          <cell r="D27" t="str">
            <v>A</v>
          </cell>
          <cell r="E27">
            <v>26</v>
          </cell>
        </row>
        <row r="28">
          <cell r="A28" t="str">
            <v>773-42A</v>
          </cell>
          <cell r="B28">
            <v>1</v>
          </cell>
          <cell r="C28">
            <v>2</v>
          </cell>
          <cell r="D28" t="str">
            <v>A</v>
          </cell>
          <cell r="E28">
            <v>27</v>
          </cell>
        </row>
        <row r="29">
          <cell r="A29" t="str">
            <v>773-43A</v>
          </cell>
          <cell r="B29">
            <v>1</v>
          </cell>
          <cell r="C29">
            <v>2</v>
          </cell>
          <cell r="D29" t="str">
            <v>A</v>
          </cell>
          <cell r="E29">
            <v>28</v>
          </cell>
        </row>
        <row r="30">
          <cell r="A30" t="str">
            <v>773-50A</v>
          </cell>
          <cell r="B30">
            <v>1</v>
          </cell>
          <cell r="C30">
            <v>2</v>
          </cell>
          <cell r="D30" t="str">
            <v>A</v>
          </cell>
          <cell r="E30">
            <v>29</v>
          </cell>
        </row>
        <row r="31">
          <cell r="A31" t="str">
            <v>773-51A</v>
          </cell>
          <cell r="B31">
            <v>1</v>
          </cell>
          <cell r="C31">
            <v>0</v>
          </cell>
          <cell r="D31" t="str">
            <v>A</v>
          </cell>
          <cell r="E31">
            <v>30</v>
          </cell>
        </row>
        <row r="32">
          <cell r="A32" t="str">
            <v>773-52A</v>
          </cell>
          <cell r="B32">
            <v>1</v>
          </cell>
          <cell r="C32">
            <v>2</v>
          </cell>
          <cell r="D32" t="str">
            <v>A</v>
          </cell>
          <cell r="E32">
            <v>31</v>
          </cell>
        </row>
        <row r="33">
          <cell r="A33" t="str">
            <v>773-A</v>
          </cell>
          <cell r="B33">
            <v>1</v>
          </cell>
          <cell r="C33">
            <v>2</v>
          </cell>
          <cell r="D33" t="str">
            <v>A</v>
          </cell>
          <cell r="E33">
            <v>32</v>
          </cell>
        </row>
        <row r="34">
          <cell r="A34" t="str">
            <v>774-A</v>
          </cell>
          <cell r="B34">
            <v>1</v>
          </cell>
          <cell r="C34">
            <v>2</v>
          </cell>
          <cell r="D34" t="str">
            <v>A</v>
          </cell>
          <cell r="E34">
            <v>33</v>
          </cell>
        </row>
        <row r="35">
          <cell r="A35" t="str">
            <v>775-A</v>
          </cell>
          <cell r="B35">
            <v>1</v>
          </cell>
          <cell r="C35">
            <v>2</v>
          </cell>
          <cell r="D35" t="str">
            <v>A</v>
          </cell>
          <cell r="E35">
            <v>34</v>
          </cell>
        </row>
        <row r="36">
          <cell r="A36" t="str">
            <v>776-1A</v>
          </cell>
          <cell r="B36">
            <v>1</v>
          </cell>
          <cell r="C36">
            <v>2</v>
          </cell>
          <cell r="D36" t="str">
            <v>A</v>
          </cell>
          <cell r="E36">
            <v>35</v>
          </cell>
        </row>
        <row r="37">
          <cell r="A37" t="str">
            <v>776-6A</v>
          </cell>
          <cell r="B37">
            <v>0</v>
          </cell>
          <cell r="C37">
            <v>2</v>
          </cell>
          <cell r="D37" t="str">
            <v>A</v>
          </cell>
          <cell r="E37">
            <v>36</v>
          </cell>
        </row>
        <row r="38">
          <cell r="A38" t="str">
            <v>777-A</v>
          </cell>
          <cell r="B38">
            <v>1</v>
          </cell>
          <cell r="C38">
            <v>2</v>
          </cell>
          <cell r="D38" t="str">
            <v>A</v>
          </cell>
          <cell r="E38">
            <v>37</v>
          </cell>
        </row>
        <row r="39">
          <cell r="A39" t="str">
            <v>781-A</v>
          </cell>
          <cell r="B39">
            <v>1</v>
          </cell>
          <cell r="C39">
            <v>2</v>
          </cell>
          <cell r="D39" t="str">
            <v>A</v>
          </cell>
          <cell r="E39">
            <v>38</v>
          </cell>
        </row>
        <row r="40">
          <cell r="A40" t="str">
            <v>782-3A</v>
          </cell>
          <cell r="B40">
            <v>1</v>
          </cell>
          <cell r="C40">
            <v>0</v>
          </cell>
          <cell r="D40" t="str">
            <v>A</v>
          </cell>
          <cell r="E40">
            <v>39</v>
          </cell>
        </row>
        <row r="41">
          <cell r="A41" t="str">
            <v>784-A</v>
          </cell>
          <cell r="B41">
            <v>1</v>
          </cell>
          <cell r="C41">
            <v>0</v>
          </cell>
          <cell r="D41" t="str">
            <v>A</v>
          </cell>
          <cell r="E41">
            <v>40</v>
          </cell>
        </row>
        <row r="42">
          <cell r="A42" t="str">
            <v>785-6A</v>
          </cell>
          <cell r="B42">
            <v>1</v>
          </cell>
          <cell r="C42">
            <v>0</v>
          </cell>
          <cell r="D42" t="str">
            <v>A</v>
          </cell>
          <cell r="E42">
            <v>41</v>
          </cell>
        </row>
        <row r="43">
          <cell r="A43" t="str">
            <v>786-A</v>
          </cell>
          <cell r="B43">
            <v>1</v>
          </cell>
          <cell r="C43">
            <v>2</v>
          </cell>
          <cell r="D43" t="str">
            <v>A</v>
          </cell>
          <cell r="E43">
            <v>42</v>
          </cell>
        </row>
        <row r="44">
          <cell r="A44" t="str">
            <v>105-C</v>
          </cell>
          <cell r="B44">
            <v>1</v>
          </cell>
          <cell r="C44">
            <v>1</v>
          </cell>
          <cell r="D44" t="str">
            <v>C</v>
          </cell>
          <cell r="E44">
            <v>43</v>
          </cell>
        </row>
        <row r="45">
          <cell r="A45" t="str">
            <v>701-1C</v>
          </cell>
          <cell r="B45">
            <v>1</v>
          </cell>
          <cell r="C45">
            <v>0</v>
          </cell>
          <cell r="D45" t="str">
            <v>C</v>
          </cell>
          <cell r="E45">
            <v>44</v>
          </cell>
        </row>
        <row r="46">
          <cell r="A46" t="str">
            <v>701-2C</v>
          </cell>
          <cell r="B46">
            <v>1</v>
          </cell>
          <cell r="C46">
            <v>0</v>
          </cell>
          <cell r="D46" t="str">
            <v>C</v>
          </cell>
          <cell r="E46">
            <v>45</v>
          </cell>
        </row>
        <row r="47">
          <cell r="A47" t="str">
            <v>702-1C</v>
          </cell>
          <cell r="B47">
            <v>1</v>
          </cell>
          <cell r="C47">
            <v>0</v>
          </cell>
          <cell r="D47" t="str">
            <v>C</v>
          </cell>
          <cell r="E47">
            <v>46</v>
          </cell>
        </row>
        <row r="48">
          <cell r="A48" t="str">
            <v>702-C</v>
          </cell>
          <cell r="B48">
            <v>1</v>
          </cell>
          <cell r="C48">
            <v>0</v>
          </cell>
          <cell r="D48" t="str">
            <v>C</v>
          </cell>
          <cell r="E48">
            <v>47</v>
          </cell>
        </row>
        <row r="49">
          <cell r="A49" t="str">
            <v>706-C</v>
          </cell>
          <cell r="B49">
            <v>1</v>
          </cell>
          <cell r="C49">
            <v>0</v>
          </cell>
          <cell r="D49" t="str">
            <v>C</v>
          </cell>
          <cell r="E49">
            <v>48</v>
          </cell>
        </row>
        <row r="50">
          <cell r="A50" t="str">
            <v>315-M</v>
          </cell>
          <cell r="B50">
            <v>1</v>
          </cell>
          <cell r="C50">
            <v>0</v>
          </cell>
          <cell r="D50" t="str">
            <v>M</v>
          </cell>
          <cell r="E50">
            <v>49</v>
          </cell>
        </row>
        <row r="51">
          <cell r="A51" t="str">
            <v>704-M</v>
          </cell>
          <cell r="B51">
            <v>1</v>
          </cell>
          <cell r="C51">
            <v>0</v>
          </cell>
          <cell r="D51" t="str">
            <v>M</v>
          </cell>
          <cell r="E51">
            <v>50</v>
          </cell>
        </row>
        <row r="52">
          <cell r="A52" t="str">
            <v>645-1N</v>
          </cell>
          <cell r="B52">
            <v>1</v>
          </cell>
          <cell r="C52">
            <v>1</v>
          </cell>
          <cell r="D52" t="str">
            <v>N</v>
          </cell>
          <cell r="E52">
            <v>51</v>
          </cell>
        </row>
        <row r="53">
          <cell r="A53" t="str">
            <v>645-2N</v>
          </cell>
          <cell r="B53">
            <v>1</v>
          </cell>
          <cell r="C53">
            <v>1</v>
          </cell>
          <cell r="D53" t="str">
            <v>N</v>
          </cell>
          <cell r="E53">
            <v>52</v>
          </cell>
        </row>
        <row r="54">
          <cell r="A54" t="str">
            <v>645-4N</v>
          </cell>
          <cell r="B54">
            <v>1</v>
          </cell>
          <cell r="C54">
            <v>1</v>
          </cell>
          <cell r="D54" t="str">
            <v>N</v>
          </cell>
          <cell r="E54">
            <v>53</v>
          </cell>
        </row>
        <row r="55">
          <cell r="A55" t="str">
            <v>645-N</v>
          </cell>
          <cell r="B55">
            <v>1</v>
          </cell>
          <cell r="C55">
            <v>1</v>
          </cell>
          <cell r="D55" t="str">
            <v>N</v>
          </cell>
          <cell r="E55">
            <v>54</v>
          </cell>
        </row>
        <row r="56">
          <cell r="A56" t="str">
            <v>704-4N</v>
          </cell>
          <cell r="B56">
            <v>1</v>
          </cell>
          <cell r="C56">
            <v>0</v>
          </cell>
          <cell r="D56" t="str">
            <v>N</v>
          </cell>
          <cell r="E56">
            <v>55</v>
          </cell>
        </row>
        <row r="57">
          <cell r="A57" t="str">
            <v>705-N</v>
          </cell>
          <cell r="B57">
            <v>1</v>
          </cell>
          <cell r="C57">
            <v>0</v>
          </cell>
          <cell r="D57" t="str">
            <v>N</v>
          </cell>
          <cell r="E57">
            <v>56</v>
          </cell>
        </row>
        <row r="58">
          <cell r="A58" t="str">
            <v>706-N</v>
          </cell>
          <cell r="B58">
            <v>1</v>
          </cell>
          <cell r="C58">
            <v>0</v>
          </cell>
          <cell r="D58" t="str">
            <v>N</v>
          </cell>
          <cell r="E58">
            <v>57</v>
          </cell>
        </row>
        <row r="59">
          <cell r="A59" t="str">
            <v>710-14N</v>
          </cell>
          <cell r="B59">
            <v>1</v>
          </cell>
          <cell r="C59">
            <v>0</v>
          </cell>
          <cell r="D59" t="str">
            <v>N</v>
          </cell>
          <cell r="E59">
            <v>58</v>
          </cell>
        </row>
        <row r="60">
          <cell r="A60" t="str">
            <v>710-17N</v>
          </cell>
          <cell r="B60">
            <v>1</v>
          </cell>
          <cell r="C60">
            <v>0</v>
          </cell>
          <cell r="D60" t="str">
            <v>N</v>
          </cell>
          <cell r="E60">
            <v>59</v>
          </cell>
        </row>
        <row r="61">
          <cell r="A61" t="str">
            <v>710-N</v>
          </cell>
          <cell r="B61">
            <v>1</v>
          </cell>
          <cell r="C61">
            <v>0</v>
          </cell>
          <cell r="D61" t="str">
            <v>N</v>
          </cell>
          <cell r="E61">
            <v>60</v>
          </cell>
        </row>
        <row r="62">
          <cell r="A62" t="str">
            <v>711-1N</v>
          </cell>
          <cell r="B62">
            <v>1</v>
          </cell>
          <cell r="C62">
            <v>0</v>
          </cell>
          <cell r="D62" t="str">
            <v>N</v>
          </cell>
          <cell r="E62">
            <v>61</v>
          </cell>
        </row>
        <row r="63">
          <cell r="A63" t="str">
            <v>711-2N</v>
          </cell>
          <cell r="B63">
            <v>1</v>
          </cell>
          <cell r="C63">
            <v>0</v>
          </cell>
          <cell r="D63" t="str">
            <v>N</v>
          </cell>
          <cell r="E63">
            <v>62</v>
          </cell>
        </row>
        <row r="64">
          <cell r="A64" t="str">
            <v>711-3N</v>
          </cell>
          <cell r="B64">
            <v>1</v>
          </cell>
          <cell r="C64">
            <v>0</v>
          </cell>
          <cell r="D64" t="str">
            <v>N</v>
          </cell>
          <cell r="E64">
            <v>63</v>
          </cell>
        </row>
        <row r="65">
          <cell r="A65" t="str">
            <v>711-9N</v>
          </cell>
          <cell r="B65">
            <v>1</v>
          </cell>
          <cell r="C65">
            <v>0</v>
          </cell>
          <cell r="D65" t="str">
            <v>N</v>
          </cell>
          <cell r="E65">
            <v>64</v>
          </cell>
        </row>
        <row r="66">
          <cell r="A66" t="str">
            <v>711-N</v>
          </cell>
          <cell r="B66">
            <v>1</v>
          </cell>
          <cell r="C66">
            <v>0</v>
          </cell>
          <cell r="D66" t="str">
            <v>N</v>
          </cell>
          <cell r="E66">
            <v>65</v>
          </cell>
        </row>
        <row r="67">
          <cell r="A67" t="str">
            <v>713-1N</v>
          </cell>
          <cell r="B67">
            <v>1</v>
          </cell>
          <cell r="C67">
            <v>0</v>
          </cell>
          <cell r="D67" t="str">
            <v>N</v>
          </cell>
          <cell r="E67">
            <v>66</v>
          </cell>
        </row>
        <row r="68">
          <cell r="A68" t="str">
            <v>713-2N</v>
          </cell>
          <cell r="B68">
            <v>1</v>
          </cell>
          <cell r="C68">
            <v>0</v>
          </cell>
          <cell r="D68" t="str">
            <v>N</v>
          </cell>
          <cell r="E68">
            <v>67</v>
          </cell>
        </row>
        <row r="69">
          <cell r="A69" t="str">
            <v>713-3N</v>
          </cell>
          <cell r="B69">
            <v>1</v>
          </cell>
          <cell r="C69">
            <v>0</v>
          </cell>
          <cell r="D69" t="str">
            <v>N</v>
          </cell>
          <cell r="E69">
            <v>68</v>
          </cell>
        </row>
        <row r="70">
          <cell r="A70" t="str">
            <v>713-N</v>
          </cell>
          <cell r="B70">
            <v>1</v>
          </cell>
          <cell r="C70">
            <v>0</v>
          </cell>
          <cell r="D70" t="str">
            <v>N</v>
          </cell>
          <cell r="E70">
            <v>69</v>
          </cell>
        </row>
        <row r="71">
          <cell r="A71" t="str">
            <v>714-2N</v>
          </cell>
          <cell r="B71">
            <v>1</v>
          </cell>
          <cell r="C71">
            <v>0</v>
          </cell>
          <cell r="D71" t="str">
            <v>N</v>
          </cell>
          <cell r="E71">
            <v>70</v>
          </cell>
        </row>
        <row r="72">
          <cell r="A72" t="str">
            <v>714-5N</v>
          </cell>
          <cell r="B72">
            <v>1</v>
          </cell>
          <cell r="C72">
            <v>0</v>
          </cell>
          <cell r="D72" t="str">
            <v>N</v>
          </cell>
          <cell r="E72">
            <v>71</v>
          </cell>
        </row>
        <row r="73">
          <cell r="A73" t="str">
            <v>714-6N</v>
          </cell>
          <cell r="B73">
            <v>1</v>
          </cell>
          <cell r="C73">
            <v>0</v>
          </cell>
          <cell r="D73" t="str">
            <v>N</v>
          </cell>
          <cell r="E73">
            <v>72</v>
          </cell>
        </row>
        <row r="74">
          <cell r="A74" t="str">
            <v>714-N</v>
          </cell>
          <cell r="B74">
            <v>1</v>
          </cell>
          <cell r="C74">
            <v>0</v>
          </cell>
          <cell r="D74" t="str">
            <v>N</v>
          </cell>
          <cell r="E74">
            <v>73</v>
          </cell>
        </row>
        <row r="75">
          <cell r="A75" t="str">
            <v>716-N</v>
          </cell>
          <cell r="B75">
            <v>1</v>
          </cell>
          <cell r="C75">
            <v>0</v>
          </cell>
          <cell r="D75" t="str">
            <v>N</v>
          </cell>
          <cell r="E75">
            <v>74</v>
          </cell>
        </row>
        <row r="76">
          <cell r="A76" t="str">
            <v>717-10N</v>
          </cell>
          <cell r="B76">
            <v>1</v>
          </cell>
          <cell r="C76">
            <v>0</v>
          </cell>
          <cell r="D76" t="str">
            <v>N</v>
          </cell>
          <cell r="E76">
            <v>75</v>
          </cell>
        </row>
        <row r="77">
          <cell r="A77" t="str">
            <v>717-11N</v>
          </cell>
          <cell r="B77">
            <v>1</v>
          </cell>
          <cell r="C77">
            <v>0</v>
          </cell>
          <cell r="D77" t="str">
            <v>N</v>
          </cell>
          <cell r="E77">
            <v>76</v>
          </cell>
        </row>
        <row r="78">
          <cell r="A78" t="str">
            <v>717-1N</v>
          </cell>
          <cell r="B78">
            <v>1</v>
          </cell>
          <cell r="C78">
            <v>0</v>
          </cell>
          <cell r="D78" t="str">
            <v>N</v>
          </cell>
          <cell r="E78">
            <v>77</v>
          </cell>
        </row>
        <row r="79">
          <cell r="A79" t="str">
            <v>717-3N</v>
          </cell>
          <cell r="B79">
            <v>1</v>
          </cell>
          <cell r="C79">
            <v>0</v>
          </cell>
          <cell r="D79" t="str">
            <v>N</v>
          </cell>
          <cell r="E79">
            <v>78</v>
          </cell>
        </row>
        <row r="80">
          <cell r="A80" t="str">
            <v>717-5N</v>
          </cell>
          <cell r="B80">
            <v>1</v>
          </cell>
          <cell r="C80">
            <v>0</v>
          </cell>
          <cell r="D80" t="str">
            <v>N</v>
          </cell>
          <cell r="E80">
            <v>79</v>
          </cell>
        </row>
        <row r="81">
          <cell r="A81" t="str">
            <v>717-8N</v>
          </cell>
          <cell r="B81">
            <v>1</v>
          </cell>
          <cell r="C81">
            <v>0</v>
          </cell>
          <cell r="D81" t="str">
            <v>N</v>
          </cell>
          <cell r="E81">
            <v>80</v>
          </cell>
        </row>
        <row r="82">
          <cell r="A82" t="str">
            <v>717-9N</v>
          </cell>
          <cell r="B82">
            <v>1</v>
          </cell>
          <cell r="C82">
            <v>0</v>
          </cell>
          <cell r="D82" t="str">
            <v>N</v>
          </cell>
          <cell r="E82">
            <v>81</v>
          </cell>
        </row>
        <row r="83">
          <cell r="A83" t="str">
            <v>717-N</v>
          </cell>
          <cell r="B83">
            <v>1</v>
          </cell>
          <cell r="C83">
            <v>0</v>
          </cell>
          <cell r="D83" t="str">
            <v>N</v>
          </cell>
          <cell r="E83">
            <v>82</v>
          </cell>
        </row>
        <row r="84">
          <cell r="A84" t="str">
            <v>719-5N</v>
          </cell>
          <cell r="B84">
            <v>1</v>
          </cell>
          <cell r="C84">
            <v>0</v>
          </cell>
          <cell r="D84" t="str">
            <v>N</v>
          </cell>
          <cell r="E84">
            <v>83</v>
          </cell>
        </row>
        <row r="85">
          <cell r="A85" t="str">
            <v>719-N</v>
          </cell>
          <cell r="B85">
            <v>1</v>
          </cell>
          <cell r="C85">
            <v>0</v>
          </cell>
          <cell r="D85" t="str">
            <v>N</v>
          </cell>
          <cell r="E85">
            <v>84</v>
          </cell>
        </row>
        <row r="86">
          <cell r="A86" t="str">
            <v>722-N</v>
          </cell>
          <cell r="B86">
            <v>1</v>
          </cell>
          <cell r="C86">
            <v>0</v>
          </cell>
          <cell r="D86" t="str">
            <v>N</v>
          </cell>
          <cell r="E86">
            <v>85</v>
          </cell>
        </row>
        <row r="87">
          <cell r="A87" t="str">
            <v>725-1N</v>
          </cell>
          <cell r="B87">
            <v>1</v>
          </cell>
          <cell r="C87">
            <v>0</v>
          </cell>
          <cell r="D87" t="str">
            <v>N</v>
          </cell>
          <cell r="E87">
            <v>86</v>
          </cell>
        </row>
        <row r="88">
          <cell r="A88" t="str">
            <v>725-2N</v>
          </cell>
          <cell r="B88">
            <v>1</v>
          </cell>
          <cell r="C88">
            <v>0</v>
          </cell>
          <cell r="D88" t="str">
            <v>N</v>
          </cell>
          <cell r="E88">
            <v>87</v>
          </cell>
        </row>
        <row r="89">
          <cell r="A89" t="str">
            <v>725-N</v>
          </cell>
          <cell r="B89">
            <v>1</v>
          </cell>
          <cell r="C89">
            <v>0</v>
          </cell>
          <cell r="D89" t="str">
            <v>N</v>
          </cell>
          <cell r="E89">
            <v>88</v>
          </cell>
        </row>
        <row r="90">
          <cell r="A90" t="str">
            <v>731-1N</v>
          </cell>
          <cell r="B90">
            <v>1</v>
          </cell>
          <cell r="C90">
            <v>0</v>
          </cell>
          <cell r="D90" t="str">
            <v>N</v>
          </cell>
          <cell r="E90">
            <v>89</v>
          </cell>
        </row>
        <row r="91">
          <cell r="A91" t="str">
            <v>731-2N</v>
          </cell>
          <cell r="B91">
            <v>1</v>
          </cell>
          <cell r="C91">
            <v>0</v>
          </cell>
          <cell r="D91" t="str">
            <v>N</v>
          </cell>
          <cell r="E91">
            <v>90</v>
          </cell>
        </row>
        <row r="92">
          <cell r="A92" t="str">
            <v>731-3N</v>
          </cell>
          <cell r="B92">
            <v>1</v>
          </cell>
          <cell r="C92">
            <v>0</v>
          </cell>
          <cell r="D92" t="str">
            <v>N</v>
          </cell>
          <cell r="E92">
            <v>91</v>
          </cell>
        </row>
        <row r="93">
          <cell r="A93" t="str">
            <v>731-4N</v>
          </cell>
          <cell r="B93">
            <v>1</v>
          </cell>
          <cell r="C93">
            <v>0</v>
          </cell>
          <cell r="D93" t="str">
            <v>N</v>
          </cell>
          <cell r="E93">
            <v>92</v>
          </cell>
        </row>
        <row r="94">
          <cell r="A94" t="str">
            <v>731-5N</v>
          </cell>
          <cell r="B94">
            <v>1</v>
          </cell>
          <cell r="C94">
            <v>0</v>
          </cell>
          <cell r="D94" t="str">
            <v>N</v>
          </cell>
          <cell r="E94">
            <v>93</v>
          </cell>
        </row>
        <row r="95">
          <cell r="A95" t="str">
            <v>731-6N</v>
          </cell>
          <cell r="B95">
            <v>1</v>
          </cell>
          <cell r="C95">
            <v>0</v>
          </cell>
          <cell r="D95" t="str">
            <v>N</v>
          </cell>
          <cell r="E95">
            <v>94</v>
          </cell>
        </row>
        <row r="96">
          <cell r="A96" t="str">
            <v>731-N</v>
          </cell>
          <cell r="B96">
            <v>1</v>
          </cell>
          <cell r="C96">
            <v>0</v>
          </cell>
          <cell r="D96" t="str">
            <v>N</v>
          </cell>
          <cell r="E96">
            <v>95</v>
          </cell>
        </row>
        <row r="97">
          <cell r="A97" t="str">
            <v>741-2N</v>
          </cell>
          <cell r="B97">
            <v>1</v>
          </cell>
          <cell r="C97">
            <v>0</v>
          </cell>
          <cell r="D97" t="str">
            <v>N</v>
          </cell>
          <cell r="E97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>
        <row r="197">
          <cell r="B197">
            <v>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kt Share Calculator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G Summ by YOR"/>
      <sheetName val="SCG Summ by part"/>
      <sheetName val="missing term code"/>
      <sheetName val="Sheet1"/>
      <sheetName val="past cola's"/>
      <sheetName val="cum CPI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1965</v>
          </cell>
          <cell r="B7">
            <v>4.5599999999999996</v>
          </cell>
        </row>
        <row r="8">
          <cell r="A8">
            <v>1966</v>
          </cell>
          <cell r="B8">
            <v>4.46</v>
          </cell>
        </row>
        <row r="9">
          <cell r="A9">
            <v>1967</v>
          </cell>
          <cell r="B9">
            <v>4.28</v>
          </cell>
        </row>
        <row r="10">
          <cell r="A10">
            <v>1968</v>
          </cell>
          <cell r="B10">
            <v>4.12</v>
          </cell>
        </row>
        <row r="11">
          <cell r="A11">
            <v>1969</v>
          </cell>
          <cell r="B11">
            <v>3.89</v>
          </cell>
        </row>
        <row r="12">
          <cell r="A12">
            <v>1970</v>
          </cell>
          <cell r="B12">
            <v>3.61</v>
          </cell>
        </row>
        <row r="13">
          <cell r="A13">
            <v>1971</v>
          </cell>
          <cell r="B13">
            <v>3.37</v>
          </cell>
        </row>
        <row r="14">
          <cell r="A14">
            <v>1972</v>
          </cell>
          <cell r="B14">
            <v>3.23</v>
          </cell>
        </row>
        <row r="15">
          <cell r="A15">
            <v>1973</v>
          </cell>
          <cell r="B15">
            <v>3.09</v>
          </cell>
        </row>
        <row r="16">
          <cell r="A16">
            <v>1974</v>
          </cell>
          <cell r="B16">
            <v>2.77</v>
          </cell>
        </row>
        <row r="17">
          <cell r="A17">
            <v>1975</v>
          </cell>
          <cell r="B17">
            <v>2.35</v>
          </cell>
        </row>
        <row r="18">
          <cell r="A18">
            <v>1976</v>
          </cell>
          <cell r="B18">
            <v>2.14</v>
          </cell>
        </row>
        <row r="19">
          <cell r="A19">
            <v>1977</v>
          </cell>
          <cell r="B19">
            <v>1.99</v>
          </cell>
        </row>
        <row r="20">
          <cell r="A20">
            <v>1978</v>
          </cell>
          <cell r="B20">
            <v>1.8</v>
          </cell>
        </row>
        <row r="21">
          <cell r="A21">
            <v>1979</v>
          </cell>
          <cell r="B21">
            <v>1.57</v>
          </cell>
        </row>
        <row r="22">
          <cell r="A22">
            <v>1980</v>
          </cell>
          <cell r="B22">
            <v>1.27</v>
          </cell>
        </row>
        <row r="23">
          <cell r="A23">
            <v>1981</v>
          </cell>
          <cell r="B23">
            <v>1.02</v>
          </cell>
        </row>
        <row r="24">
          <cell r="A24">
            <v>1982</v>
          </cell>
          <cell r="B24">
            <v>0.85</v>
          </cell>
        </row>
        <row r="25">
          <cell r="A25">
            <v>1983</v>
          </cell>
          <cell r="B25">
            <v>0.78</v>
          </cell>
        </row>
        <row r="26">
          <cell r="A26">
            <v>1984</v>
          </cell>
          <cell r="B26">
            <v>0.72</v>
          </cell>
        </row>
        <row r="27">
          <cell r="A27">
            <v>1985</v>
          </cell>
          <cell r="B27">
            <v>0.65</v>
          </cell>
        </row>
        <row r="28">
          <cell r="A28">
            <v>1986</v>
          </cell>
          <cell r="B28">
            <v>0.59</v>
          </cell>
        </row>
        <row r="29">
          <cell r="A29">
            <v>1987</v>
          </cell>
          <cell r="B29">
            <v>0.56999999999999995</v>
          </cell>
        </row>
        <row r="30">
          <cell r="A30">
            <v>1988</v>
          </cell>
          <cell r="B30">
            <v>0.51</v>
          </cell>
        </row>
        <row r="31">
          <cell r="A31">
            <v>1989</v>
          </cell>
          <cell r="B31">
            <v>0.44</v>
          </cell>
        </row>
        <row r="32">
          <cell r="A32">
            <v>1990</v>
          </cell>
          <cell r="B32">
            <v>0.38</v>
          </cell>
        </row>
        <row r="33">
          <cell r="A33">
            <v>1991</v>
          </cell>
          <cell r="B33">
            <v>0.3</v>
          </cell>
        </row>
        <row r="34">
          <cell r="A34">
            <v>1992</v>
          </cell>
          <cell r="B34">
            <v>0.26</v>
          </cell>
        </row>
        <row r="35">
          <cell r="A35">
            <v>1993</v>
          </cell>
          <cell r="B35">
            <v>0.23</v>
          </cell>
        </row>
        <row r="36">
          <cell r="A36">
            <v>1994</v>
          </cell>
          <cell r="B36">
            <v>0.19</v>
          </cell>
        </row>
        <row r="37">
          <cell r="A37">
            <v>1995</v>
          </cell>
          <cell r="B37">
            <v>0.16</v>
          </cell>
        </row>
        <row r="38">
          <cell r="A38">
            <v>1996</v>
          </cell>
          <cell r="B38">
            <v>0.13</v>
          </cell>
        </row>
        <row r="39">
          <cell r="A39">
            <v>1997</v>
          </cell>
          <cell r="B39">
            <v>0.1</v>
          </cell>
        </row>
        <row r="40">
          <cell r="A40">
            <v>1998</v>
          </cell>
          <cell r="B40">
            <v>0.08</v>
          </cell>
        </row>
        <row r="41">
          <cell r="A41">
            <v>1999</v>
          </cell>
          <cell r="B41">
            <v>0.06</v>
          </cell>
        </row>
        <row r="42">
          <cell r="A42">
            <v>2000</v>
          </cell>
          <cell r="B42">
            <v>0.03</v>
          </cell>
        </row>
        <row r="43">
          <cell r="A43">
            <v>2001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&gt;"/>
      <sheetName val="Setup -&gt;"/>
      <sheetName val="BS Reference"/>
      <sheetName val="Input -&gt;"/>
      <sheetName val="CF Report"/>
      <sheetName val="HFM Export"/>
      <sheetName val="Sheet1"/>
      <sheetName val="CAP ADJ"/>
    </sheetNames>
    <sheetDataSet>
      <sheetData sheetId="0" refreshError="1"/>
      <sheetData sheetId="1" refreshError="1">
        <row r="10">
          <cell r="C10" t="str">
            <v>May</v>
          </cell>
        </row>
        <row r="27">
          <cell r="G27" t="str">
            <v>E#SCGCON.PD#Dec.Y#2004.S#ACTUAL.VW#YTD.VL#&lt;Entity Curr Total&gt;.I#[ICP Top].C1#TopC1.C2#TopC2.C3#TopC3.C4#TopC4.</v>
          </cell>
        </row>
        <row r="29">
          <cell r="G29" t="str">
            <v>E#SCGCON.PD#May.Y#2005.S#ACTUAL.VW#YTD.VL#&lt;Entity Curr Total&gt;.I#[ICP Top].C1#TopC1.C2#TopC2.C3#TopC3.C4#TopC4.</v>
          </cell>
        </row>
      </sheetData>
      <sheetData sheetId="2" refreshError="1"/>
      <sheetData sheetId="3" refreshError="1"/>
      <sheetData sheetId="4" refreshError="1">
        <row r="65">
          <cell r="C65">
            <v>-9.9999999976716936E-2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nld SAVE THIS"/>
      <sheetName val="Non-Cost Element by Area"/>
      <sheetName val="Non-Cost ElementMASTER"/>
      <sheetName val="ATTACH B - Area Order"/>
      <sheetName val="MASTER-Fin Stmt Order"/>
      <sheetName val="ATTACH A - Acct Order"/>
      <sheetName val="Working Copy"/>
      <sheetName val="Orig"/>
    </sheetNames>
    <sheetDataSet>
      <sheetData sheetId="0">
        <row r="5">
          <cell r="A5">
            <v>1100000</v>
          </cell>
          <cell r="B5" t="str">
            <v>BANK I</v>
          </cell>
          <cell r="C5">
            <v>4864177.59</v>
          </cell>
          <cell r="D5">
            <v>1284863979.1500001</v>
          </cell>
        </row>
        <row r="6">
          <cell r="A6">
            <v>1100002</v>
          </cell>
          <cell r="B6" t="str">
            <v>BANK I-WIRE CLEARING</v>
          </cell>
          <cell r="C6">
            <v>0</v>
          </cell>
          <cell r="D6">
            <v>-1271637196.48</v>
          </cell>
        </row>
        <row r="7">
          <cell r="A7">
            <v>1100100</v>
          </cell>
          <cell r="B7" t="str">
            <v>BANK II</v>
          </cell>
          <cell r="C7">
            <v>50765.59</v>
          </cell>
          <cell r="D7">
            <v>28621.25</v>
          </cell>
        </row>
        <row r="8">
          <cell r="A8">
            <v>1100101</v>
          </cell>
          <cell r="B8" t="str">
            <v>BANK II-CHECK WRITE</v>
          </cell>
          <cell r="C8">
            <v>-556840.93999999994</v>
          </cell>
          <cell r="D8">
            <v>-397846.15</v>
          </cell>
        </row>
        <row r="9">
          <cell r="A9">
            <v>1100200</v>
          </cell>
          <cell r="B9" t="str">
            <v>BANK III</v>
          </cell>
          <cell r="C9">
            <v>0.13</v>
          </cell>
          <cell r="D9">
            <v>687511.68</v>
          </cell>
        </row>
        <row r="10">
          <cell r="A10">
            <v>1100201</v>
          </cell>
          <cell r="B10" t="str">
            <v>BANK III-CHECK WRITE</v>
          </cell>
          <cell r="C10">
            <v>-828204.19</v>
          </cell>
          <cell r="D10">
            <v>-15566975.84</v>
          </cell>
        </row>
        <row r="11">
          <cell r="A11">
            <v>1100202</v>
          </cell>
          <cell r="B11" t="str">
            <v>BANK III-WIRE CLEARING</v>
          </cell>
          <cell r="C11">
            <v>1577.02</v>
          </cell>
          <cell r="D11">
            <v>492.02</v>
          </cell>
        </row>
        <row r="12">
          <cell r="A12">
            <v>1100300</v>
          </cell>
          <cell r="B12" t="str">
            <v>BANK IV</v>
          </cell>
          <cell r="C12">
            <v>72546.83</v>
          </cell>
          <cell r="D12">
            <v>33258.480000000003</v>
          </cell>
        </row>
        <row r="13">
          <cell r="A13">
            <v>1100301</v>
          </cell>
          <cell r="B13" t="str">
            <v>BANK IV-CHECK WRITE</v>
          </cell>
          <cell r="C13">
            <v>-291370.59000000003</v>
          </cell>
          <cell r="D13">
            <v>-394809.8</v>
          </cell>
        </row>
        <row r="14">
          <cell r="A14">
            <v>1100500</v>
          </cell>
          <cell r="B14" t="str">
            <v>BANK VI</v>
          </cell>
          <cell r="C14">
            <v>7198831.5599999996</v>
          </cell>
          <cell r="D14">
            <v>0</v>
          </cell>
        </row>
        <row r="15">
          <cell r="A15">
            <v>1100501</v>
          </cell>
          <cell r="B15" t="str">
            <v>BANK VI-CHECK WRITING</v>
          </cell>
          <cell r="C15">
            <v>-12162313.74</v>
          </cell>
          <cell r="D15">
            <v>0</v>
          </cell>
        </row>
        <row r="16">
          <cell r="A16">
            <v>1102350</v>
          </cell>
          <cell r="B16" t="str">
            <v>CASH IN BANK-B OF A</v>
          </cell>
          <cell r="C16">
            <v>37326.79</v>
          </cell>
          <cell r="D16">
            <v>37326.79</v>
          </cell>
        </row>
        <row r="17">
          <cell r="A17">
            <v>1102353</v>
          </cell>
          <cell r="B17" t="str">
            <v>KEY BANK: CONTROLLED DISB</v>
          </cell>
          <cell r="C17">
            <v>-1552400.33</v>
          </cell>
          <cell r="D17">
            <v>-1562588.89</v>
          </cell>
        </row>
        <row r="18">
          <cell r="A18">
            <v>1102354</v>
          </cell>
          <cell r="B18" t="str">
            <v>UNION-CONCNTRTN ACCT</v>
          </cell>
          <cell r="C18">
            <v>5356004.7</v>
          </cell>
          <cell r="D18">
            <v>12996.47</v>
          </cell>
        </row>
        <row r="19">
          <cell r="A19">
            <v>1102355</v>
          </cell>
          <cell r="B19" t="str">
            <v>UNION-SUPP PENSION ACCT</v>
          </cell>
          <cell r="C19">
            <v>-324.02</v>
          </cell>
          <cell r="D19">
            <v>-10172.51</v>
          </cell>
        </row>
        <row r="20">
          <cell r="A20">
            <v>1102357</v>
          </cell>
          <cell r="B20" t="str">
            <v>CASH ON HAND-BOFA</v>
          </cell>
          <cell r="C20">
            <v>699011.29</v>
          </cell>
          <cell r="D20">
            <v>1841114.59</v>
          </cell>
        </row>
        <row r="21">
          <cell r="A21">
            <v>1102358</v>
          </cell>
          <cell r="B21" t="str">
            <v>B OF A-DIRECT DEBIT A/C</v>
          </cell>
          <cell r="C21">
            <v>9080.06</v>
          </cell>
          <cell r="D21">
            <v>352204.24</v>
          </cell>
        </row>
        <row r="22">
          <cell r="A22">
            <v>1102360</v>
          </cell>
          <cell r="B22" t="str">
            <v>EDI ACCT-UNION BANK</v>
          </cell>
          <cell r="C22">
            <v>59132.31</v>
          </cell>
          <cell r="D22">
            <v>-14976.12</v>
          </cell>
        </row>
        <row r="23">
          <cell r="A23">
            <v>1102361</v>
          </cell>
          <cell r="B23" t="str">
            <v>CR CARD SETTL-UNION BK</v>
          </cell>
          <cell r="C23">
            <v>54755.83</v>
          </cell>
          <cell r="D23">
            <v>23029.48</v>
          </cell>
        </row>
        <row r="24">
          <cell r="A24">
            <v>1102363</v>
          </cell>
          <cell r="B24" t="str">
            <v>AP NO CASH BAL UB CON DSB</v>
          </cell>
          <cell r="C24">
            <v>-83603.070000000007</v>
          </cell>
          <cell r="D24">
            <v>-83603.070000000007</v>
          </cell>
        </row>
        <row r="25">
          <cell r="A25">
            <v>1102365</v>
          </cell>
          <cell r="B25" t="str">
            <v>AP NO CASH BAL UB PR CHKS</v>
          </cell>
          <cell r="C25">
            <v>-365316.51</v>
          </cell>
          <cell r="D25">
            <v>-1568724.55</v>
          </cell>
        </row>
        <row r="26">
          <cell r="A26">
            <v>1102366</v>
          </cell>
          <cell r="B26" t="str">
            <v>AP NO CASH BAL UB WEATHERIZAT</v>
          </cell>
          <cell r="C26">
            <v>-197122.58</v>
          </cell>
          <cell r="D26">
            <v>-197122.58</v>
          </cell>
        </row>
        <row r="27">
          <cell r="A27">
            <v>1102367</v>
          </cell>
          <cell r="B27" t="str">
            <v>AP NO CASH BAL UB REIMBUR REF</v>
          </cell>
          <cell r="C27">
            <v>-1883106.21</v>
          </cell>
          <cell r="D27">
            <v>-5312587.55</v>
          </cell>
        </row>
        <row r="28">
          <cell r="A28">
            <v>1102368</v>
          </cell>
          <cell r="B28" t="str">
            <v>AP NO CASH BAL UB DEP CHECKS</v>
          </cell>
          <cell r="C28">
            <v>-2610749.15</v>
          </cell>
          <cell r="D28">
            <v>-2693288.62</v>
          </cell>
        </row>
        <row r="29">
          <cell r="A29">
            <v>1102369</v>
          </cell>
          <cell r="B29" t="str">
            <v>WORK COMP ACCT UNION BK</v>
          </cell>
          <cell r="C29">
            <v>-152107.28</v>
          </cell>
          <cell r="D29">
            <v>74543.22</v>
          </cell>
        </row>
        <row r="30">
          <cell r="A30">
            <v>1102370</v>
          </cell>
          <cell r="B30" t="str">
            <v>CASH</v>
          </cell>
          <cell r="C30">
            <v>7342509.5499999998</v>
          </cell>
          <cell r="D30">
            <v>14878975.67</v>
          </cell>
        </row>
        <row r="31">
          <cell r="A31">
            <v>1102374</v>
          </cell>
          <cell r="B31" t="str">
            <v>SPECIAL FUNDS-BROKER BAL</v>
          </cell>
          <cell r="C31">
            <v>1807254.72</v>
          </cell>
          <cell r="D31">
            <v>3795617.13</v>
          </cell>
        </row>
        <row r="32">
          <cell r="A32">
            <v>1102375</v>
          </cell>
          <cell r="B32" t="str">
            <v>UN-CON ACCT-PYMNT AG DEP</v>
          </cell>
          <cell r="C32">
            <v>3364127.85</v>
          </cell>
          <cell r="D32">
            <v>712982.93</v>
          </cell>
        </row>
        <row r="33">
          <cell r="A33">
            <v>1102376</v>
          </cell>
          <cell r="B33" t="str">
            <v>UN-CON ACCT-PYMNT AG RET</v>
          </cell>
          <cell r="C33">
            <v>77034.84</v>
          </cell>
          <cell r="D33">
            <v>125316.69</v>
          </cell>
        </row>
        <row r="34">
          <cell r="A34">
            <v>1102377</v>
          </cell>
          <cell r="B34" t="str">
            <v>CASH TRANS BUS UNIT RECLASS</v>
          </cell>
          <cell r="C34">
            <v>1881702.74</v>
          </cell>
          <cell r="D34">
            <v>2267697.59</v>
          </cell>
        </row>
        <row r="35">
          <cell r="A35">
            <v>1102378</v>
          </cell>
          <cell r="B35" t="str">
            <v>UNPOSTED CASH TRANSACTION</v>
          </cell>
          <cell r="C35">
            <v>-214845.11</v>
          </cell>
          <cell r="D35">
            <v>-221781.62</v>
          </cell>
        </row>
        <row r="36">
          <cell r="A36">
            <v>1102379</v>
          </cell>
          <cell r="B36" t="str">
            <v>CSH ACCT TRK SOCAL BUS UNIT</v>
          </cell>
          <cell r="C36">
            <v>2350.5300000000002</v>
          </cell>
          <cell r="D36">
            <v>144159.92000000001</v>
          </cell>
        </row>
        <row r="37">
          <cell r="A37">
            <v>1102381</v>
          </cell>
          <cell r="B37" t="str">
            <v>WF UB TREASURY SPCL CHECKS</v>
          </cell>
          <cell r="C37">
            <v>-992.99</v>
          </cell>
          <cell r="D37">
            <v>-742.99</v>
          </cell>
        </row>
        <row r="38">
          <cell r="A38">
            <v>1102382</v>
          </cell>
          <cell r="B38" t="str">
            <v>OTHER WORKING FUNDS</v>
          </cell>
          <cell r="C38">
            <v>108310.68</v>
          </cell>
          <cell r="D38">
            <v>116538.22</v>
          </cell>
        </row>
        <row r="39">
          <cell r="A39">
            <v>1102383</v>
          </cell>
          <cell r="B39" t="str">
            <v>CTAS BK AP PSTAGE CHG B OF A</v>
          </cell>
          <cell r="C39">
            <v>-4300</v>
          </cell>
          <cell r="D39">
            <v>-4300</v>
          </cell>
        </row>
        <row r="40">
          <cell r="A40">
            <v>1102384</v>
          </cell>
          <cell r="B40" t="str">
            <v>CASH WORK FUND EMERGENCY</v>
          </cell>
          <cell r="C40">
            <v>10000</v>
          </cell>
          <cell r="D40">
            <v>10000</v>
          </cell>
        </row>
        <row r="41">
          <cell r="A41">
            <v>1102385</v>
          </cell>
          <cell r="B41" t="str">
            <v>AP PD  US SAVING BND SER E</v>
          </cell>
          <cell r="C41">
            <v>0</v>
          </cell>
          <cell r="D41">
            <v>3817.87</v>
          </cell>
        </row>
        <row r="42">
          <cell r="A42">
            <v>1102386</v>
          </cell>
          <cell r="B42" t="str">
            <v>AP NO CASH BAL MOS PURCH</v>
          </cell>
          <cell r="C42">
            <v>0</v>
          </cell>
          <cell r="D42">
            <v>19135.43</v>
          </cell>
        </row>
        <row r="43">
          <cell r="A43">
            <v>1102387</v>
          </cell>
          <cell r="B43" t="str">
            <v>AP NO CASH BAL MAIL PMT ADJ</v>
          </cell>
          <cell r="C43">
            <v>0</v>
          </cell>
          <cell r="D43">
            <v>194884.16</v>
          </cell>
        </row>
        <row r="44">
          <cell r="A44">
            <v>1102399</v>
          </cell>
          <cell r="B44" t="str">
            <v>INACTIVE BANK ACCOUNTS</v>
          </cell>
          <cell r="C44">
            <v>0</v>
          </cell>
          <cell r="D44">
            <v>2144.31</v>
          </cell>
        </row>
        <row r="45">
          <cell r="A45">
            <v>1102450</v>
          </cell>
          <cell r="B45" t="str">
            <v>OTHER SPECIAL DEPOSITS</v>
          </cell>
          <cell r="C45">
            <v>31763.74</v>
          </cell>
          <cell r="D45">
            <v>31763.74</v>
          </cell>
        </row>
        <row r="46">
          <cell r="A46">
            <v>1102550</v>
          </cell>
          <cell r="B46" t="str">
            <v>SHORT TERM INVESTMENT</v>
          </cell>
          <cell r="C46">
            <v>56068362.32</v>
          </cell>
          <cell r="D46">
            <v>739.64</v>
          </cell>
        </row>
        <row r="47">
          <cell r="A47">
            <v>1102602</v>
          </cell>
          <cell r="B47" t="str">
            <v>N/R EMP EMERGENCY LOANS</v>
          </cell>
          <cell r="C47">
            <v>4221.01</v>
          </cell>
          <cell r="D47">
            <v>7942.02</v>
          </cell>
        </row>
        <row r="48">
          <cell r="A48">
            <v>1102603</v>
          </cell>
          <cell r="B48" t="str">
            <v>NOTES RECEIVABLE OTHER</v>
          </cell>
          <cell r="C48">
            <v>1270358.92</v>
          </cell>
          <cell r="D48">
            <v>1270358.92</v>
          </cell>
        </row>
        <row r="49">
          <cell r="A49">
            <v>1102604</v>
          </cell>
          <cell r="B49" t="str">
            <v>EMP EMER LOANS EAP REFER</v>
          </cell>
          <cell r="C49">
            <v>-735.54</v>
          </cell>
          <cell r="D49">
            <v>-254.61</v>
          </cell>
        </row>
        <row r="50">
          <cell r="A50">
            <v>1102820</v>
          </cell>
          <cell r="B50" t="str">
            <v>N/R-SE CORPORATE</v>
          </cell>
          <cell r="C50">
            <v>342343728.94999999</v>
          </cell>
          <cell r="D50">
            <v>0</v>
          </cell>
        </row>
        <row r="51">
          <cell r="A51">
            <v>1103000</v>
          </cell>
          <cell r="B51" t="str">
            <v>ACCOUNTS RECEIVABLE-TRADE</v>
          </cell>
          <cell r="C51">
            <v>-124438.51</v>
          </cell>
          <cell r="D51">
            <v>-616409.42000000004</v>
          </cell>
        </row>
        <row r="52">
          <cell r="A52">
            <v>1103001</v>
          </cell>
          <cell r="B52" t="str">
            <v>AR DUE FROM CUSTOMER</v>
          </cell>
          <cell r="C52">
            <v>20278183.43</v>
          </cell>
          <cell r="D52">
            <v>121870045.77</v>
          </cell>
        </row>
        <row r="53">
          <cell r="A53">
            <v>1103002</v>
          </cell>
          <cell r="B53" t="str">
            <v>AR  LA CITY IMPUT FRAN FEES</v>
          </cell>
          <cell r="C53">
            <v>367998.16</v>
          </cell>
          <cell r="D53">
            <v>367998.16</v>
          </cell>
        </row>
        <row r="54">
          <cell r="A54">
            <v>1103003</v>
          </cell>
          <cell r="B54" t="str">
            <v>AR EXCHANGE GAS SERVICE</v>
          </cell>
          <cell r="C54">
            <v>0</v>
          </cell>
          <cell r="D54">
            <v>2542.35</v>
          </cell>
        </row>
        <row r="55">
          <cell r="A55">
            <v>1103004</v>
          </cell>
          <cell r="B55" t="str">
            <v>AR INSTALLMENT ACCOUNTS</v>
          </cell>
          <cell r="C55">
            <v>52963.14</v>
          </cell>
          <cell r="D55">
            <v>52963.14</v>
          </cell>
        </row>
        <row r="56">
          <cell r="A56">
            <v>1103005</v>
          </cell>
          <cell r="B56" t="str">
            <v>CUST AR INTRCO REV FR SHIPRS</v>
          </cell>
          <cell r="C56">
            <v>25238.32</v>
          </cell>
          <cell r="D56">
            <v>25238.32</v>
          </cell>
        </row>
        <row r="57">
          <cell r="A57">
            <v>1103006</v>
          </cell>
          <cell r="B57" t="str">
            <v>AR ACCRUED SALES ON MTRS</v>
          </cell>
          <cell r="C57">
            <v>118000516.13</v>
          </cell>
          <cell r="D57">
            <v>101629901.06</v>
          </cell>
        </row>
        <row r="58">
          <cell r="A58">
            <v>1103007</v>
          </cell>
          <cell r="B58" t="str">
            <v>CUST AR VEG &amp; WHOLESALE BILL</v>
          </cell>
          <cell r="C58">
            <v>433098.05</v>
          </cell>
          <cell r="D58">
            <v>449015.31</v>
          </cell>
        </row>
        <row r="59">
          <cell r="A59">
            <v>1103008</v>
          </cell>
          <cell r="B59" t="str">
            <v>UNBILLED MAIN WORK</v>
          </cell>
          <cell r="C59">
            <v>27418.85</v>
          </cell>
          <cell r="D59">
            <v>444715.05</v>
          </cell>
        </row>
        <row r="60">
          <cell r="A60">
            <v>1103009</v>
          </cell>
          <cell r="B60" t="str">
            <v>UNBILLED SERVICE WORK</v>
          </cell>
          <cell r="C60">
            <v>45385.4</v>
          </cell>
          <cell r="D60">
            <v>1682267.46</v>
          </cell>
        </row>
        <row r="61">
          <cell r="A61">
            <v>1103010</v>
          </cell>
          <cell r="B61" t="str">
            <v>OTH A/R-UNPOST CASH 142.501</v>
          </cell>
          <cell r="C61">
            <v>91782487.090000004</v>
          </cell>
          <cell r="D61">
            <v>77351745.730000004</v>
          </cell>
        </row>
        <row r="62">
          <cell r="A62">
            <v>1103011</v>
          </cell>
          <cell r="B62" t="str">
            <v>OTH A/R-UNPOST CASH 142.502</v>
          </cell>
          <cell r="C62">
            <v>198078.42</v>
          </cell>
          <cell r="D62">
            <v>205282.62</v>
          </cell>
        </row>
        <row r="63">
          <cell r="A63">
            <v>1103012</v>
          </cell>
          <cell r="B63" t="str">
            <v>A/R SUSPENSE ISOLATE CIS W/O</v>
          </cell>
          <cell r="C63">
            <v>291709.89</v>
          </cell>
          <cell r="D63">
            <v>291709.89</v>
          </cell>
        </row>
        <row r="64">
          <cell r="A64">
            <v>1103018</v>
          </cell>
          <cell r="B64" t="str">
            <v>ACCOUNTS RECEIVABLE (AR) NEW BUSINESS (</v>
          </cell>
          <cell r="C64">
            <v>632730</v>
          </cell>
          <cell r="D64">
            <v>-2022.96</v>
          </cell>
        </row>
        <row r="65">
          <cell r="A65">
            <v>1103019</v>
          </cell>
          <cell r="B65" t="str">
            <v>CUSTOMER AR UNALLOCATED COLLECTIONS-NBM</v>
          </cell>
          <cell r="C65">
            <v>1676.11</v>
          </cell>
          <cell r="D65">
            <v>0</v>
          </cell>
        </row>
        <row r="66">
          <cell r="A66">
            <v>1103021</v>
          </cell>
          <cell r="B66" t="str">
            <v>CUSTOMER AR UNALLOCATED CHARGES-NBMS</v>
          </cell>
          <cell r="C66">
            <v>-23740.61</v>
          </cell>
          <cell r="D66">
            <v>0</v>
          </cell>
        </row>
        <row r="67">
          <cell r="A67">
            <v>1105000</v>
          </cell>
          <cell r="B67" t="str">
            <v>INTERCOMPANY RECEIVABLE</v>
          </cell>
          <cell r="C67">
            <v>-91.17</v>
          </cell>
          <cell r="D67">
            <v>0</v>
          </cell>
        </row>
        <row r="68">
          <cell r="A68">
            <v>1105016</v>
          </cell>
          <cell r="B68" t="str">
            <v>INTERCO REC FROM/(TO)-SDG&amp;E</v>
          </cell>
          <cell r="C68">
            <v>-733303.97</v>
          </cell>
          <cell r="D68">
            <v>-4862614.74</v>
          </cell>
        </row>
        <row r="69">
          <cell r="A69">
            <v>1105019</v>
          </cell>
          <cell r="B69" t="str">
            <v>I/R FROM/TO SEMPRA CORPORATE CENTER</v>
          </cell>
          <cell r="C69">
            <v>-17449036.710000001</v>
          </cell>
          <cell r="D69">
            <v>-16417428.789999999</v>
          </cell>
        </row>
        <row r="70">
          <cell r="A70">
            <v>1105050</v>
          </cell>
          <cell r="B70" t="str">
            <v>I/R BILLING RECON ACCOUNT</v>
          </cell>
          <cell r="C70">
            <v>2209478.85</v>
          </cell>
          <cell r="D70">
            <v>109167160.61</v>
          </cell>
        </row>
        <row r="71">
          <cell r="A71">
            <v>1105055</v>
          </cell>
          <cell r="B71" t="str">
            <v>AFFILIATE BILLING NON-RECON ACCOUNT</v>
          </cell>
          <cell r="C71">
            <v>-58903.71</v>
          </cell>
          <cell r="D71">
            <v>-588983.63</v>
          </cell>
        </row>
        <row r="72">
          <cell r="A72">
            <v>1105060</v>
          </cell>
          <cell r="B72" t="str">
            <v>A/R SUNDRY RETIREES</v>
          </cell>
          <cell r="C72">
            <v>15767.76</v>
          </cell>
          <cell r="D72">
            <v>101110.36</v>
          </cell>
        </row>
        <row r="73">
          <cell r="A73">
            <v>1105223</v>
          </cell>
          <cell r="B73" t="str">
            <v>4130PACIFIC ENTERPRISES LNG</v>
          </cell>
          <cell r="C73">
            <v>2508</v>
          </cell>
          <cell r="D73">
            <v>0</v>
          </cell>
        </row>
        <row r="74">
          <cell r="A74">
            <v>1105225</v>
          </cell>
          <cell r="B74" t="str">
            <v>4185SEMPRA COMMUNICATIONS</v>
          </cell>
          <cell r="C74">
            <v>63298.68</v>
          </cell>
          <cell r="D74">
            <v>0</v>
          </cell>
        </row>
        <row r="75">
          <cell r="A75">
            <v>1105228</v>
          </cell>
          <cell r="B75" t="str">
            <v>5000SEMPRA ENERGY RESOURCES</v>
          </cell>
          <cell r="C75">
            <v>15713.92</v>
          </cell>
          <cell r="D75">
            <v>0</v>
          </cell>
        </row>
        <row r="76">
          <cell r="A76">
            <v>1105232</v>
          </cell>
          <cell r="B76" t="str">
            <v>4200SE INTERNATIONAL</v>
          </cell>
          <cell r="C76">
            <v>967173.34</v>
          </cell>
          <cell r="D76">
            <v>0</v>
          </cell>
        </row>
        <row r="77">
          <cell r="A77">
            <v>1106000</v>
          </cell>
          <cell r="B77" t="str">
            <v>SUNDRY BILLING RECON ACCT</v>
          </cell>
          <cell r="C77">
            <v>4539872.4800000004</v>
          </cell>
          <cell r="D77">
            <v>5663706.0800000001</v>
          </cell>
        </row>
        <row r="78">
          <cell r="A78">
            <v>1106009</v>
          </cell>
          <cell r="B78" t="str">
            <v>ARS SUNDRY-CONTRA ACCOUNT</v>
          </cell>
          <cell r="C78">
            <v>-5286933</v>
          </cell>
          <cell r="D78">
            <v>0</v>
          </cell>
        </row>
        <row r="79">
          <cell r="A79">
            <v>1106030</v>
          </cell>
          <cell r="B79" t="str">
            <v>AR ENERGY DIVERSION</v>
          </cell>
          <cell r="C79">
            <v>117934.85</v>
          </cell>
          <cell r="D79">
            <v>118706.5</v>
          </cell>
        </row>
        <row r="80">
          <cell r="A80">
            <v>1106031</v>
          </cell>
          <cell r="B80" t="str">
            <v>AR MISC SALES RENTALS &amp; JOBBNG</v>
          </cell>
          <cell r="C80">
            <v>-3029222.92</v>
          </cell>
          <cell r="D80">
            <v>-5224982.07</v>
          </cell>
        </row>
        <row r="81">
          <cell r="A81">
            <v>1106032</v>
          </cell>
          <cell r="B81" t="str">
            <v>AR DELIN ACCTS IN LITIGATION</v>
          </cell>
          <cell r="C81">
            <v>5217309.3099999996</v>
          </cell>
          <cell r="D81">
            <v>5217309.3099999996</v>
          </cell>
        </row>
        <row r="82">
          <cell r="A82">
            <v>1106033</v>
          </cell>
          <cell r="B82" t="str">
            <v>AR DEF CONST ADV NEW BUS MAIN</v>
          </cell>
          <cell r="C82">
            <v>513125.54</v>
          </cell>
          <cell r="D82">
            <v>-294099.38</v>
          </cell>
        </row>
        <row r="83">
          <cell r="A83">
            <v>1106034</v>
          </cell>
          <cell r="B83" t="str">
            <v>A/R GAS SALES HUB AND SWAP</v>
          </cell>
          <cell r="C83">
            <v>3473600.11</v>
          </cell>
          <cell r="D83">
            <v>3922222.01</v>
          </cell>
        </row>
        <row r="84">
          <cell r="A84">
            <v>1106035</v>
          </cell>
          <cell r="B84" t="str">
            <v>CUST AR UNALLOC COLL</v>
          </cell>
          <cell r="C84">
            <v>474006.49</v>
          </cell>
          <cell r="D84">
            <v>394517.18</v>
          </cell>
        </row>
        <row r="85">
          <cell r="A85">
            <v>1106036</v>
          </cell>
          <cell r="B85" t="str">
            <v>CUST AR UNALLOCATED CHARGES</v>
          </cell>
          <cell r="C85">
            <v>-4874118.01</v>
          </cell>
          <cell r="D85">
            <v>-5127985.71</v>
          </cell>
        </row>
        <row r="86">
          <cell r="A86">
            <v>1106037</v>
          </cell>
          <cell r="B86" t="str">
            <v>CUST AR UNPST COLL MAIL PYMT</v>
          </cell>
          <cell r="C86">
            <v>3613.99</v>
          </cell>
          <cell r="D86">
            <v>3613.99</v>
          </cell>
        </row>
        <row r="87">
          <cell r="A87">
            <v>1106038</v>
          </cell>
          <cell r="B87" t="str">
            <v>AR SP INVEST OF OVR &amp; SHORTS</v>
          </cell>
          <cell r="C87">
            <v>54982.74</v>
          </cell>
          <cell r="D87">
            <v>-9238.36</v>
          </cell>
        </row>
        <row r="88">
          <cell r="A88">
            <v>1106040</v>
          </cell>
          <cell r="B88" t="str">
            <v>AR MAT RETD OR SOLD TO VENDS</v>
          </cell>
          <cell r="C88">
            <v>136722.32</v>
          </cell>
          <cell r="D88">
            <v>133239.74</v>
          </cell>
        </row>
        <row r="89">
          <cell r="A89">
            <v>1106041</v>
          </cell>
          <cell r="B89" t="str">
            <v>OTHR ACCT REC CLAIMS</v>
          </cell>
          <cell r="C89">
            <v>1110023.5900000001</v>
          </cell>
          <cell r="D89">
            <v>1173720.54</v>
          </cell>
        </row>
        <row r="90">
          <cell r="A90">
            <v>1106042</v>
          </cell>
          <cell r="B90" t="str">
            <v>AR SUBSCRIPTION TO CAP STK</v>
          </cell>
          <cell r="C90">
            <v>0</v>
          </cell>
          <cell r="D90">
            <v>-26392.28</v>
          </cell>
        </row>
        <row r="91">
          <cell r="A91">
            <v>1106045</v>
          </cell>
          <cell r="B91" t="str">
            <v>AR EMP APPLIANCE CONTRACTS</v>
          </cell>
          <cell r="C91">
            <v>895008.73</v>
          </cell>
          <cell r="D91">
            <v>872045.53</v>
          </cell>
        </row>
        <row r="92">
          <cell r="A92">
            <v>1106046</v>
          </cell>
          <cell r="B92" t="str">
            <v>OTH AR INT ON REACQ BONDS</v>
          </cell>
          <cell r="C92">
            <v>0</v>
          </cell>
          <cell r="D92">
            <v>-10299</v>
          </cell>
        </row>
        <row r="93">
          <cell r="A93">
            <v>1106047</v>
          </cell>
          <cell r="B93" t="str">
            <v>AR WFCP COMM INVOLVE ENGY PGM</v>
          </cell>
          <cell r="C93">
            <v>0</v>
          </cell>
          <cell r="D93">
            <v>-320975.67</v>
          </cell>
        </row>
        <row r="94">
          <cell r="A94">
            <v>1106048</v>
          </cell>
          <cell r="B94" t="str">
            <v>EXTERNAL CLIENT ACCOUNTS RECEIVABLE-ERC</v>
          </cell>
          <cell r="C94">
            <v>82642.47</v>
          </cell>
          <cell r="D94">
            <v>83842.509999999995</v>
          </cell>
        </row>
        <row r="95">
          <cell r="A95">
            <v>1106049</v>
          </cell>
          <cell r="B95" t="str">
            <v>EMPL CUST AR PAYR ISSUE EXP ADV</v>
          </cell>
          <cell r="C95">
            <v>42248.23</v>
          </cell>
          <cell r="D95">
            <v>27434.32</v>
          </cell>
        </row>
        <row r="96">
          <cell r="A96">
            <v>1106050</v>
          </cell>
          <cell r="B96" t="str">
            <v>EMPL CUST AR OVERPYMT TO EMPL</v>
          </cell>
          <cell r="C96">
            <v>-2265.2399999999998</v>
          </cell>
          <cell r="D96">
            <v>-1593.24</v>
          </cell>
        </row>
        <row r="97">
          <cell r="A97">
            <v>1106051</v>
          </cell>
          <cell r="B97" t="str">
            <v>EMP ACCTS REC EXEC FUEL&amp;CARWAS</v>
          </cell>
          <cell r="C97">
            <v>1801.6</v>
          </cell>
          <cell r="D97">
            <v>1801.6</v>
          </cell>
        </row>
        <row r="98">
          <cell r="A98">
            <v>1106052</v>
          </cell>
          <cell r="B98" t="str">
            <v>UNBILLED REVENUE  (COST ACCTG USE ONLY)</v>
          </cell>
          <cell r="C98">
            <v>-235103.71</v>
          </cell>
          <cell r="D98">
            <v>1684244.68</v>
          </cell>
        </row>
        <row r="99">
          <cell r="A99">
            <v>1106054</v>
          </cell>
          <cell r="B99" t="str">
            <v>GAS DUE FROM OTHERS</v>
          </cell>
          <cell r="C99">
            <v>-723711.14</v>
          </cell>
          <cell r="D99">
            <v>-2330599.87</v>
          </cell>
        </row>
        <row r="100">
          <cell r="A100">
            <v>1106056</v>
          </cell>
          <cell r="B100" t="str">
            <v>PAC LIGHT GAS DEV CO FED</v>
          </cell>
          <cell r="C100">
            <v>5411</v>
          </cell>
          <cell r="D100">
            <v>5411</v>
          </cell>
        </row>
        <row r="101">
          <cell r="A101">
            <v>1106057</v>
          </cell>
          <cell r="B101" t="str">
            <v>PAC LIGHT GAS DEV CO STATE</v>
          </cell>
          <cell r="C101">
            <v>1296</v>
          </cell>
          <cell r="D101">
            <v>1296</v>
          </cell>
        </row>
        <row r="102">
          <cell r="A102">
            <v>1106058</v>
          </cell>
          <cell r="B102" t="str">
            <v>ACCOUNTS RECEIVABLE-OTHER</v>
          </cell>
          <cell r="C102">
            <v>107265.41</v>
          </cell>
          <cell r="D102">
            <v>-8004.86</v>
          </cell>
        </row>
        <row r="103">
          <cell r="A103">
            <v>1106070</v>
          </cell>
          <cell r="B103" t="str">
            <v>SUNDRY BILLING  NON-RECON ACCT</v>
          </cell>
          <cell r="C103">
            <v>287741.49</v>
          </cell>
          <cell r="D103">
            <v>696395.32</v>
          </cell>
        </row>
        <row r="104">
          <cell r="A104">
            <v>1106071</v>
          </cell>
          <cell r="B104" t="str">
            <v>A/R FOR FEDERAL WARRANTY SERVICES CORP.</v>
          </cell>
          <cell r="C104">
            <v>2396857.52</v>
          </cell>
          <cell r="D104">
            <v>1266240.3799999999</v>
          </cell>
        </row>
        <row r="105">
          <cell r="A105">
            <v>1106072</v>
          </cell>
          <cell r="B105" t="str">
            <v>CIS-CASH MAIL PMTS. FOR FWSC 143.100</v>
          </cell>
          <cell r="C105">
            <v>-2191792.9700000002</v>
          </cell>
          <cell r="D105">
            <v>-589423.48</v>
          </cell>
        </row>
        <row r="106">
          <cell r="A106">
            <v>1106073</v>
          </cell>
          <cell r="B106" t="str">
            <v>A/R FOR SSP NORTHRIDGE (SSP)</v>
          </cell>
          <cell r="C106">
            <v>-130.97999999999999</v>
          </cell>
          <cell r="D106">
            <v>-130.97999999999999</v>
          </cell>
        </row>
        <row r="107">
          <cell r="A107">
            <v>1106105</v>
          </cell>
          <cell r="B107" t="str">
            <v>STRATEGIC COLLABORATION CUSTOMERS</v>
          </cell>
          <cell r="C107">
            <v>160400</v>
          </cell>
          <cell r="D107">
            <v>160400</v>
          </cell>
        </row>
        <row r="108">
          <cell r="A108">
            <v>1106352</v>
          </cell>
          <cell r="B108" t="str">
            <v>TAXABLE CIAC-UNDERGROUND STORAGE WELLS</v>
          </cell>
          <cell r="C108">
            <v>358876.85</v>
          </cell>
          <cell r="D108">
            <v>307217.90000000002</v>
          </cell>
        </row>
        <row r="109">
          <cell r="A109">
            <v>1106356</v>
          </cell>
          <cell r="B109" t="str">
            <v>TAXABLE CIAC-UNDERGROUND STORAGE PURIFI</v>
          </cell>
          <cell r="C109">
            <v>18829.66</v>
          </cell>
          <cell r="D109">
            <v>5830.99</v>
          </cell>
        </row>
        <row r="110">
          <cell r="A110">
            <v>1106367</v>
          </cell>
          <cell r="B110" t="str">
            <v>TAXABLE CIAC-TRANSMISSION PLANT MAINS</v>
          </cell>
          <cell r="C110">
            <v>-1191662.32</v>
          </cell>
          <cell r="D110">
            <v>-102461.48</v>
          </cell>
        </row>
        <row r="111">
          <cell r="A111">
            <v>1106369</v>
          </cell>
          <cell r="B111" t="str">
            <v>TAXABLE CIAC-TRANSMISSION PLANT M&amp;R STA</v>
          </cell>
          <cell r="C111">
            <v>446294.92</v>
          </cell>
          <cell r="D111">
            <v>-188300.23</v>
          </cell>
        </row>
        <row r="112">
          <cell r="A112">
            <v>1106376</v>
          </cell>
          <cell r="B112" t="str">
            <v>TAXABLE CIAC-DISTRIBUTION PLANT MAINS</v>
          </cell>
          <cell r="C112">
            <v>3352214.32</v>
          </cell>
          <cell r="D112">
            <v>1724195.91</v>
          </cell>
        </row>
        <row r="113">
          <cell r="A113">
            <v>1106378</v>
          </cell>
          <cell r="B113" t="str">
            <v>TAXABLE CIAC-DISTRIBUTION PLANT M&amp;R STA</v>
          </cell>
          <cell r="C113">
            <v>71369.72</v>
          </cell>
          <cell r="D113">
            <v>32533.85</v>
          </cell>
        </row>
        <row r="114">
          <cell r="A114">
            <v>1106380</v>
          </cell>
          <cell r="B114" t="str">
            <v>TAXABLE CIAC-DISTRIBUTION PLANT SERVICE</v>
          </cell>
          <cell r="C114">
            <v>262045.74</v>
          </cell>
          <cell r="D114">
            <v>66265.98</v>
          </cell>
        </row>
        <row r="115">
          <cell r="A115">
            <v>1106382</v>
          </cell>
          <cell r="B115" t="str">
            <v>TAXABLE CIAC-DISTRIBUTION PLANT METER I</v>
          </cell>
          <cell r="C115">
            <v>69289.8</v>
          </cell>
          <cell r="D115">
            <v>42911.3</v>
          </cell>
        </row>
        <row r="116">
          <cell r="A116">
            <v>1106398</v>
          </cell>
          <cell r="B116" t="str">
            <v>TAXABLE CIAC-GENERAL PLANT MISC. EQUIP</v>
          </cell>
          <cell r="C116">
            <v>-12535.08</v>
          </cell>
          <cell r="D116">
            <v>0</v>
          </cell>
        </row>
        <row r="117">
          <cell r="A117">
            <v>1106400</v>
          </cell>
          <cell r="B117" t="str">
            <v>COLLECTIBLE WORK ORDERS-O&amp;M</v>
          </cell>
          <cell r="C117">
            <v>531760.61</v>
          </cell>
          <cell r="D117">
            <v>109308.12</v>
          </cell>
        </row>
        <row r="118">
          <cell r="A118">
            <v>1107501</v>
          </cell>
          <cell r="B118" t="str">
            <v>INTEREST &amp; DIVIDENDS REC OTHR</v>
          </cell>
          <cell r="C118">
            <v>0</v>
          </cell>
          <cell r="D118">
            <v>-35785</v>
          </cell>
        </row>
        <row r="119">
          <cell r="A119">
            <v>1107502</v>
          </cell>
          <cell r="B119" t="str">
            <v>INT REC SHT TRM INV MKT SECURS</v>
          </cell>
          <cell r="C119">
            <v>203365.03</v>
          </cell>
          <cell r="D119">
            <v>0</v>
          </cell>
        </row>
        <row r="120">
          <cell r="A120">
            <v>1108001</v>
          </cell>
          <cell r="B120" t="str">
            <v>RES FOR UNCOLL AC GAS ACCTS</v>
          </cell>
          <cell r="C120">
            <v>-18327312.359999999</v>
          </cell>
          <cell r="D120">
            <v>-16871339.289999999</v>
          </cell>
        </row>
        <row r="121">
          <cell r="A121">
            <v>1108002</v>
          </cell>
          <cell r="B121" t="str">
            <v>RES FOR UNCOLL ACCT OTHER</v>
          </cell>
          <cell r="C121">
            <v>611165.94999999995</v>
          </cell>
          <cell r="D121">
            <v>578957.34</v>
          </cell>
        </row>
        <row r="122">
          <cell r="A122">
            <v>1108003</v>
          </cell>
          <cell r="B122" t="str">
            <v>UNCOLL NEUTRAL PARTS REVENUE</v>
          </cell>
          <cell r="C122">
            <v>424359.46</v>
          </cell>
          <cell r="D122">
            <v>413558.48</v>
          </cell>
        </row>
        <row r="123">
          <cell r="A123">
            <v>1108004</v>
          </cell>
          <cell r="B123" t="str">
            <v>RESRV FOR UNCOLL SET TIME APTM</v>
          </cell>
          <cell r="C123">
            <v>4090.97</v>
          </cell>
          <cell r="D123">
            <v>3627.25</v>
          </cell>
        </row>
        <row r="124">
          <cell r="A124">
            <v>1108005</v>
          </cell>
          <cell r="B124" t="str">
            <v>RESRV FOR UNCOLL WATER HEATER</v>
          </cell>
          <cell r="C124">
            <v>561.04</v>
          </cell>
          <cell r="D124">
            <v>561.04</v>
          </cell>
        </row>
        <row r="125">
          <cell r="A125">
            <v>1108006</v>
          </cell>
          <cell r="B125" t="str">
            <v>RESRV FOR UNCOLL APPLIANCE CON</v>
          </cell>
          <cell r="C125">
            <v>198426.78</v>
          </cell>
          <cell r="D125">
            <v>192037.97</v>
          </cell>
        </row>
        <row r="126">
          <cell r="A126">
            <v>1109001</v>
          </cell>
          <cell r="B126" t="str">
            <v>NATURAL GAS STORED UNDERGROUND-CURRENT</v>
          </cell>
          <cell r="C126">
            <v>23188083</v>
          </cell>
          <cell r="D126">
            <v>65211823</v>
          </cell>
        </row>
        <row r="127">
          <cell r="A127">
            <v>1109002</v>
          </cell>
          <cell r="B127" t="str">
            <v>INVENTORY LINE PACK GAS</v>
          </cell>
          <cell r="C127">
            <v>1875168</v>
          </cell>
          <cell r="D127">
            <v>1875168</v>
          </cell>
        </row>
        <row r="128">
          <cell r="A128">
            <v>1110003</v>
          </cell>
          <cell r="B128" t="str">
            <v>PREPAID EXP-INSURANCE</v>
          </cell>
          <cell r="C128">
            <v>1881089.05</v>
          </cell>
          <cell r="D128">
            <v>2539380.5</v>
          </cell>
        </row>
        <row r="129">
          <cell r="A129">
            <v>1110025</v>
          </cell>
          <cell r="B129" t="str">
            <v>PREPAID EXP-PREPAYMENTS RENTS</v>
          </cell>
          <cell r="C129">
            <v>0</v>
          </cell>
          <cell r="D129">
            <v>-4713.8</v>
          </cell>
        </row>
        <row r="130">
          <cell r="A130">
            <v>1110500</v>
          </cell>
          <cell r="B130" t="str">
            <v>MISC DEFERRED DB SUNDRY&amp;CURR</v>
          </cell>
          <cell r="C130">
            <v>718785.88</v>
          </cell>
          <cell r="D130">
            <v>11727299.76</v>
          </cell>
        </row>
        <row r="131">
          <cell r="A131">
            <v>1110501</v>
          </cell>
          <cell r="B131" t="str">
            <v>DEPOSIT OF MISC CHECKS</v>
          </cell>
          <cell r="C131">
            <v>0</v>
          </cell>
          <cell r="D131">
            <v>249</v>
          </cell>
        </row>
        <row r="132">
          <cell r="A132">
            <v>1110502</v>
          </cell>
          <cell r="B132" t="str">
            <v>MISC DEF DEBITS PAYROLL ADV</v>
          </cell>
          <cell r="C132">
            <v>0</v>
          </cell>
          <cell r="D132">
            <v>-174</v>
          </cell>
        </row>
        <row r="133">
          <cell r="A133">
            <v>1110503</v>
          </cell>
          <cell r="B133" t="str">
            <v>MISC DEF DB SP EMPLOYE EARNING</v>
          </cell>
          <cell r="C133">
            <v>478248.83</v>
          </cell>
          <cell r="D133">
            <v>478248.83</v>
          </cell>
        </row>
        <row r="134">
          <cell r="A134">
            <v>1110510</v>
          </cell>
          <cell r="B134" t="str">
            <v>STORAGE PRICE DIFFERENTIAL-DF'D DEBIT</v>
          </cell>
          <cell r="C134">
            <v>26856905</v>
          </cell>
          <cell r="D134">
            <v>0</v>
          </cell>
        </row>
        <row r="135">
          <cell r="A135">
            <v>1111000</v>
          </cell>
          <cell r="B135" t="str">
            <v>PLANT MATERIALS &amp; OPERATING SUPPLIES</v>
          </cell>
          <cell r="C135">
            <v>7918872.6100000003</v>
          </cell>
          <cell r="D135">
            <v>7445961.4100000001</v>
          </cell>
        </row>
        <row r="136">
          <cell r="A136">
            <v>1111001</v>
          </cell>
          <cell r="B136" t="str">
            <v>MATERIAL SERVICES</v>
          </cell>
          <cell r="C136">
            <v>-106159.3</v>
          </cell>
          <cell r="D136">
            <v>7139063.5700000003</v>
          </cell>
        </row>
        <row r="137">
          <cell r="A137">
            <v>1111002</v>
          </cell>
          <cell r="B137" t="str">
            <v>UNDIST PYMTS &amp; ACCRUED CHARGES</v>
          </cell>
          <cell r="C137">
            <v>1866753.18</v>
          </cell>
          <cell r="D137">
            <v>1866753.18</v>
          </cell>
        </row>
        <row r="138">
          <cell r="A138">
            <v>1111003</v>
          </cell>
          <cell r="B138" t="str">
            <v>POSTAGE STAMPS &amp; IMPRESSIONS</v>
          </cell>
          <cell r="C138">
            <v>1050200.8799999999</v>
          </cell>
          <cell r="D138">
            <v>1425178.09</v>
          </cell>
        </row>
        <row r="139">
          <cell r="A139">
            <v>1111004</v>
          </cell>
          <cell r="B139" t="str">
            <v>RETD NONSTK MATLS HELD FORDISP</v>
          </cell>
          <cell r="C139">
            <v>1910.9</v>
          </cell>
          <cell r="D139">
            <v>1910.9</v>
          </cell>
        </row>
        <row r="140">
          <cell r="A140">
            <v>1111005</v>
          </cell>
          <cell r="B140" t="str">
            <v>NEW CHRG DIRECT SURPLUS MATRLS</v>
          </cell>
          <cell r="C140">
            <v>1728241.01</v>
          </cell>
          <cell r="D140">
            <v>1599627.2</v>
          </cell>
        </row>
        <row r="141">
          <cell r="A141">
            <v>1111006</v>
          </cell>
          <cell r="B141" t="str">
            <v>PARTS AND SUPPLIES FOR NGV STATION MAIN</v>
          </cell>
          <cell r="C141">
            <v>67999.72</v>
          </cell>
          <cell r="D141">
            <v>67999.72</v>
          </cell>
        </row>
        <row r="142">
          <cell r="A142">
            <v>1111007</v>
          </cell>
          <cell r="B142" t="str">
            <v>APP PTS &amp; CONS PRODS</v>
          </cell>
          <cell r="C142">
            <v>0</v>
          </cell>
          <cell r="D142">
            <v>648690.29</v>
          </cell>
        </row>
        <row r="143">
          <cell r="A143">
            <v>1111008</v>
          </cell>
          <cell r="B143" t="str">
            <v>LARGE APPLIANCES</v>
          </cell>
          <cell r="C143">
            <v>0</v>
          </cell>
          <cell r="D143">
            <v>-94510</v>
          </cell>
        </row>
        <row r="144">
          <cell r="A144">
            <v>1113010</v>
          </cell>
          <cell r="B144" t="str">
            <v>SMALL PRICE DIFFERENCE FOR STOCK MATERI</v>
          </cell>
          <cell r="C144">
            <v>15531.35</v>
          </cell>
          <cell r="D144">
            <v>318.08</v>
          </cell>
        </row>
        <row r="145">
          <cell r="A145">
            <v>1115000</v>
          </cell>
          <cell r="B145" t="str">
            <v>STORES EXPENSE UNDISTRIBUTED</v>
          </cell>
          <cell r="C145">
            <v>193159.66</v>
          </cell>
          <cell r="D145">
            <v>193301.07</v>
          </cell>
        </row>
        <row r="146">
          <cell r="A146">
            <v>1115010</v>
          </cell>
          <cell r="B146" t="str">
            <v>STORES EXPENSE UNDIST CONV W/O</v>
          </cell>
          <cell r="C146">
            <v>-193301.07</v>
          </cell>
          <cell r="D146">
            <v>-193301.07</v>
          </cell>
        </row>
        <row r="147">
          <cell r="A147">
            <v>1150002</v>
          </cell>
          <cell r="B147" t="str">
            <v>B/A UNDER-ACAP CPGA NPGA CORE</v>
          </cell>
          <cell r="C147">
            <v>53708928.259999998</v>
          </cell>
          <cell r="D147">
            <v>27940045.170000002</v>
          </cell>
        </row>
        <row r="148">
          <cell r="A148">
            <v>1150003</v>
          </cell>
          <cell r="B148" t="str">
            <v>B/A UNDER-ACAP CFCA NFCA CORE</v>
          </cell>
          <cell r="C148">
            <v>-122305997.08</v>
          </cell>
          <cell r="D148">
            <v>-70286832.150000006</v>
          </cell>
        </row>
        <row r="149">
          <cell r="A149">
            <v>1150005</v>
          </cell>
          <cell r="B149" t="str">
            <v>B/A UNDER-BCAP CORE PGA ACCOUNT</v>
          </cell>
          <cell r="C149">
            <v>0</v>
          </cell>
          <cell r="D149">
            <v>-1325704</v>
          </cell>
        </row>
        <row r="150">
          <cell r="A150">
            <v>1150006</v>
          </cell>
          <cell r="B150" t="str">
            <v>B/A UNDER-BCAP CORE STANDBY SVC PGA ACC</v>
          </cell>
          <cell r="C150">
            <v>0</v>
          </cell>
          <cell r="D150">
            <v>-419505</v>
          </cell>
        </row>
        <row r="151">
          <cell r="A151">
            <v>1150008</v>
          </cell>
          <cell r="B151" t="str">
            <v>B/A UNDER-NON CORE FIXED COST TRCKNG AC</v>
          </cell>
          <cell r="C151">
            <v>2840557.19</v>
          </cell>
          <cell r="D151">
            <v>3468827.63</v>
          </cell>
        </row>
        <row r="152">
          <cell r="A152">
            <v>1150011</v>
          </cell>
          <cell r="B152" t="str">
            <v>B/A UNDER-CONSERVATION EXP ACCT</v>
          </cell>
          <cell r="C152">
            <v>-42357956.479999997</v>
          </cell>
          <cell r="D152">
            <v>-37707180.409999996</v>
          </cell>
        </row>
        <row r="153">
          <cell r="A153">
            <v>1150013</v>
          </cell>
          <cell r="B153" t="str">
            <v>B/A UNDER-PCB EXPENSE ACCOUNT</v>
          </cell>
          <cell r="C153">
            <v>-771766.15</v>
          </cell>
          <cell r="D153">
            <v>-764871.86</v>
          </cell>
        </row>
        <row r="154">
          <cell r="A154">
            <v>1150016</v>
          </cell>
          <cell r="B154" t="str">
            <v>B/A UNDER-RESEARCH DEVELP &amp; DEMO</v>
          </cell>
          <cell r="C154">
            <v>-4697929.13</v>
          </cell>
          <cell r="D154">
            <v>-4360723.13</v>
          </cell>
        </row>
        <row r="155">
          <cell r="A155">
            <v>1150024</v>
          </cell>
          <cell r="B155" t="str">
            <v>B/A UNDER-NAT GAS VEHICL OPERATIONS ACT</v>
          </cell>
          <cell r="C155">
            <v>16398747.33</v>
          </cell>
          <cell r="D155">
            <v>15864430.449999999</v>
          </cell>
        </row>
        <row r="156">
          <cell r="A156">
            <v>1150025</v>
          </cell>
          <cell r="B156" t="str">
            <v>B/A UNDER-NAT GAS VEHICLE REV ACT</v>
          </cell>
          <cell r="C156">
            <v>-9185976.4600000009</v>
          </cell>
          <cell r="D156">
            <v>-6997300.71</v>
          </cell>
        </row>
        <row r="157">
          <cell r="A157">
            <v>1150026</v>
          </cell>
          <cell r="B157" t="str">
            <v>B/A UNDER-DSM TRACKING</v>
          </cell>
          <cell r="C157">
            <v>327325.73</v>
          </cell>
          <cell r="D157">
            <v>907000</v>
          </cell>
        </row>
        <row r="158">
          <cell r="A158">
            <v>1150028</v>
          </cell>
          <cell r="B158" t="str">
            <v>B/A UNDER-BCAP PITAS POINT F&amp;U ACCT</v>
          </cell>
          <cell r="C158">
            <v>0</v>
          </cell>
          <cell r="D158">
            <v>-35439.64</v>
          </cell>
        </row>
        <row r="159">
          <cell r="A159">
            <v>1150031</v>
          </cell>
          <cell r="B159" t="str">
            <v>B/A UNDER-CUR SUN DEF DR WCOMP IBNR</v>
          </cell>
          <cell r="C159">
            <v>2697650</v>
          </cell>
          <cell r="D159">
            <v>2697650</v>
          </cell>
        </row>
        <row r="160">
          <cell r="A160">
            <v>1150033</v>
          </cell>
          <cell r="B160" t="str">
            <v>B/A UNDER-CEMA COST RESTORE  SRVC TO CS</v>
          </cell>
          <cell r="C160">
            <v>6158955.4000000004</v>
          </cell>
          <cell r="D160">
            <v>2736865.3</v>
          </cell>
        </row>
        <row r="161">
          <cell r="A161">
            <v>1150034</v>
          </cell>
          <cell r="B161" t="str">
            <v>B/A UNDER-ROYALTY REVENUE MEMO ACCT (RR</v>
          </cell>
          <cell r="C161">
            <v>-400988.52</v>
          </cell>
          <cell r="D161">
            <v>-351363.2</v>
          </cell>
        </row>
        <row r="162">
          <cell r="A162">
            <v>1150035</v>
          </cell>
          <cell r="B162" t="str">
            <v>B/A UNDER-INTERCONNECT CHARGE MEMO AC</v>
          </cell>
          <cell r="C162">
            <v>31442.2</v>
          </cell>
          <cell r="D162">
            <v>1593374.44</v>
          </cell>
        </row>
        <row r="163">
          <cell r="A163">
            <v>1150039</v>
          </cell>
          <cell r="B163" t="str">
            <v>B/A UNDER-PITCO POPCO TRANS COST TRK AC</v>
          </cell>
          <cell r="C163">
            <v>-33847000.810000002</v>
          </cell>
          <cell r="D163">
            <v>-23884526.469999999</v>
          </cell>
        </row>
        <row r="164">
          <cell r="A164">
            <v>1150040</v>
          </cell>
          <cell r="B164" t="str">
            <v>B/A UNDER-NC COST REV MEMO ACCT</v>
          </cell>
          <cell r="C164">
            <v>-4776207.26</v>
          </cell>
          <cell r="D164">
            <v>0</v>
          </cell>
        </row>
        <row r="165">
          <cell r="A165">
            <v>1150045</v>
          </cell>
          <cell r="B165" t="str">
            <v>B/A UNDER-ITCSA CORE SUBSCRIP &amp; REMAINI</v>
          </cell>
          <cell r="C165">
            <v>-72628197.909999996</v>
          </cell>
          <cell r="D165">
            <v>-51511025.850000001</v>
          </cell>
        </row>
        <row r="166">
          <cell r="A166">
            <v>1150046</v>
          </cell>
          <cell r="B166" t="str">
            <v>B/A UNDER-RSRCH DEVELP &amp; DEMO NGV</v>
          </cell>
          <cell r="C166">
            <v>596212.80000000005</v>
          </cell>
          <cell r="D166">
            <v>428542</v>
          </cell>
        </row>
        <row r="167">
          <cell r="A167">
            <v>1150057</v>
          </cell>
          <cell r="B167" t="str">
            <v>B/A UNDER-INTERVENOR COMP MEMO ACCT</v>
          </cell>
          <cell r="C167">
            <v>386591.76</v>
          </cell>
          <cell r="D167">
            <v>595170.76</v>
          </cell>
        </row>
        <row r="168">
          <cell r="A168">
            <v>1150059</v>
          </cell>
          <cell r="B168" t="str">
            <v>B/A UNDER-AFFILIATE TRANSFER FEE MEMO</v>
          </cell>
          <cell r="C168">
            <v>-386101.05</v>
          </cell>
          <cell r="D168">
            <v>-259328.05</v>
          </cell>
        </row>
        <row r="169">
          <cell r="A169">
            <v>1150060</v>
          </cell>
          <cell r="B169" t="str">
            <v>B/A UNDER-BCAP NON CORE FXD COST BAL AC</v>
          </cell>
          <cell r="C169">
            <v>-15791663.32</v>
          </cell>
          <cell r="D169">
            <v>6490991.7599999998</v>
          </cell>
        </row>
        <row r="170">
          <cell r="A170">
            <v>1150061</v>
          </cell>
          <cell r="B170" t="str">
            <v>B/A UNDER-BCAP CORE SUBSCRIPTION PGA AC</v>
          </cell>
          <cell r="C170">
            <v>-93445.65</v>
          </cell>
          <cell r="D170">
            <v>-118619.86</v>
          </cell>
        </row>
        <row r="171">
          <cell r="A171">
            <v>1150062</v>
          </cell>
          <cell r="B171" t="str">
            <v>B/A UNDER-BCAP NON CORE STANDBY SRVC PG</v>
          </cell>
          <cell r="C171">
            <v>0</v>
          </cell>
          <cell r="D171">
            <v>561638</v>
          </cell>
        </row>
        <row r="172">
          <cell r="A172">
            <v>1150067</v>
          </cell>
          <cell r="B172" t="str">
            <v>B/A UNDER-ACAP EORA NON CORE</v>
          </cell>
          <cell r="C172">
            <v>4351587.6900000004</v>
          </cell>
          <cell r="D172">
            <v>14869285.66</v>
          </cell>
        </row>
        <row r="173">
          <cell r="A173">
            <v>1150070</v>
          </cell>
          <cell r="B173" t="str">
            <v>B/A UNDER-BCAP BROKERAGE FEE ACCOUNT</v>
          </cell>
          <cell r="C173">
            <v>871417.78</v>
          </cell>
          <cell r="D173">
            <v>912891.19</v>
          </cell>
        </row>
        <row r="174">
          <cell r="A174">
            <v>1150072</v>
          </cell>
          <cell r="B174" t="str">
            <v>B/A UNDER-ACAP LIRA PROGRAM ACCOUNT</v>
          </cell>
          <cell r="C174">
            <v>-25560865.469999999</v>
          </cell>
          <cell r="D174">
            <v>-25228622.02</v>
          </cell>
        </row>
        <row r="175">
          <cell r="A175">
            <v>1150074</v>
          </cell>
          <cell r="B175" t="str">
            <v>B/A UNDER-NONCORE STOR BAL AC 75% SUBSC</v>
          </cell>
          <cell r="C175">
            <v>602180.24</v>
          </cell>
          <cell r="D175">
            <v>1045545.98</v>
          </cell>
        </row>
        <row r="176">
          <cell r="A176">
            <v>1150075</v>
          </cell>
          <cell r="B176" t="str">
            <v>B/A UNDER-NONCORE STGE BAL AC 100% STGE</v>
          </cell>
          <cell r="C176">
            <v>-3365756.83</v>
          </cell>
          <cell r="D176">
            <v>-986065.81</v>
          </cell>
        </row>
        <row r="177">
          <cell r="A177">
            <v>1150079</v>
          </cell>
          <cell r="B177" t="str">
            <v>B/A UNDER-HAZARD SUBSTANCE CST REC ACCT</v>
          </cell>
          <cell r="C177">
            <v>-23216042.640000001</v>
          </cell>
          <cell r="D177">
            <v>-18303294.109999999</v>
          </cell>
        </row>
        <row r="178">
          <cell r="A178">
            <v>1150080</v>
          </cell>
          <cell r="B178" t="str">
            <v>B/A UNDER-DSM ENERGY EFFICIENCY</v>
          </cell>
          <cell r="C178">
            <v>298560</v>
          </cell>
          <cell r="D178">
            <v>187341</v>
          </cell>
        </row>
        <row r="179">
          <cell r="A179">
            <v>1150081</v>
          </cell>
          <cell r="B179" t="str">
            <v>B/A UNDER-ITCSA-RELINQUSHED CAPACITY</v>
          </cell>
          <cell r="C179">
            <v>64138927.409999996</v>
          </cell>
          <cell r="D179">
            <v>0</v>
          </cell>
        </row>
        <row r="180">
          <cell r="A180">
            <v>1150082</v>
          </cell>
          <cell r="B180" t="str">
            <v>B/A UNDER-WHEELER RIDGE FIRM ACC CHG ME</v>
          </cell>
          <cell r="C180">
            <v>530362.76</v>
          </cell>
          <cell r="D180">
            <v>0</v>
          </cell>
        </row>
        <row r="181">
          <cell r="A181">
            <v>1150083</v>
          </cell>
          <cell r="B181" t="str">
            <v>B/A UNDER-NONCORE STRGE POST BCAP</v>
          </cell>
          <cell r="C181">
            <v>3508047.27</v>
          </cell>
          <cell r="D181">
            <v>0</v>
          </cell>
        </row>
        <row r="182">
          <cell r="A182">
            <v>1150348</v>
          </cell>
          <cell r="B182" t="str">
            <v>B/A UNDER-MISC BALANCING ACCOUNTS</v>
          </cell>
          <cell r="C182">
            <v>5972538.4400000004</v>
          </cell>
          <cell r="D182">
            <v>0</v>
          </cell>
        </row>
        <row r="183">
          <cell r="A183">
            <v>1200000</v>
          </cell>
          <cell r="B183" t="str">
            <v>INTERCO RECEIVABLE DUE FROM PARENT</v>
          </cell>
          <cell r="C183">
            <v>5913.29</v>
          </cell>
          <cell r="D183">
            <v>0</v>
          </cell>
        </row>
        <row r="184">
          <cell r="A184">
            <v>1300000</v>
          </cell>
          <cell r="B184" t="str">
            <v>OTHER INVESTMENTS</v>
          </cell>
          <cell r="C184">
            <v>2122544.85</v>
          </cell>
          <cell r="D184">
            <v>1400189.08</v>
          </cell>
        </row>
        <row r="185">
          <cell r="A185">
            <v>1300001</v>
          </cell>
          <cell r="B185" t="str">
            <v>OTHER INVEST NOMINAL VALUE</v>
          </cell>
          <cell r="C185">
            <v>124</v>
          </cell>
          <cell r="D185">
            <v>124</v>
          </cell>
        </row>
        <row r="186">
          <cell r="A186">
            <v>1300004</v>
          </cell>
          <cell r="B186" t="str">
            <v>OTHER INVESTMENT-PLUG POWER (RATEPAYER</v>
          </cell>
          <cell r="C186">
            <v>36475000</v>
          </cell>
          <cell r="D186">
            <v>38137500</v>
          </cell>
        </row>
        <row r="187">
          <cell r="A187">
            <v>1300005</v>
          </cell>
          <cell r="B187" t="str">
            <v>OTH INVESTMENT-PLUG POWER-R/P FUNDED (C</v>
          </cell>
          <cell r="C187">
            <v>-6670000</v>
          </cell>
          <cell r="D187">
            <v>-6670000</v>
          </cell>
        </row>
        <row r="188">
          <cell r="A188">
            <v>1300006</v>
          </cell>
          <cell r="B188" t="str">
            <v>OTH INVESTMENT-PLUG POWER (SHAREHOLDER</v>
          </cell>
          <cell r="C188">
            <v>47900000</v>
          </cell>
          <cell r="D188">
            <v>0</v>
          </cell>
        </row>
        <row r="189">
          <cell r="A189">
            <v>1310000</v>
          </cell>
          <cell r="B189" t="str">
            <v>INV IN DOMESTIC CONS SUBS</v>
          </cell>
          <cell r="C189">
            <v>325810.5</v>
          </cell>
          <cell r="D189">
            <v>325810.5</v>
          </cell>
        </row>
        <row r="190">
          <cell r="A190">
            <v>1315000</v>
          </cell>
          <cell r="B190" t="str">
            <v>INVESTMENT IN JOINT VENTURE</v>
          </cell>
          <cell r="C190">
            <v>500</v>
          </cell>
          <cell r="D190">
            <v>0</v>
          </cell>
        </row>
        <row r="191">
          <cell r="A191">
            <v>1320014</v>
          </cell>
          <cell r="B191" t="str">
            <v>PITCO POPCO TRANS COST TRK ACCT NON CUR</v>
          </cell>
          <cell r="C191">
            <v>0</v>
          </cell>
          <cell r="D191">
            <v>0.55000000000000004</v>
          </cell>
        </row>
        <row r="192">
          <cell r="A192">
            <v>1320031</v>
          </cell>
          <cell r="B192" t="str">
            <v>FAS 112  REGULATORY ASSET</v>
          </cell>
          <cell r="C192">
            <v>14130585</v>
          </cell>
          <cell r="D192">
            <v>0</v>
          </cell>
        </row>
        <row r="193">
          <cell r="A193">
            <v>1320032</v>
          </cell>
          <cell r="B193" t="str">
            <v>IBNR REG ASSET-NON CURRENT</v>
          </cell>
          <cell r="C193">
            <v>14475699</v>
          </cell>
          <cell r="D193">
            <v>0</v>
          </cell>
        </row>
        <row r="194">
          <cell r="A194">
            <v>1320035</v>
          </cell>
          <cell r="B194" t="str">
            <v>ENVIRON. CLEAN-UP-REG ASSET</v>
          </cell>
          <cell r="C194">
            <v>63000000</v>
          </cell>
          <cell r="D194">
            <v>0</v>
          </cell>
        </row>
        <row r="195">
          <cell r="A195">
            <v>1330101</v>
          </cell>
          <cell r="B195" t="str">
            <v>UNAMORT DEBT DIS &amp; EXP SER Y</v>
          </cell>
          <cell r="C195">
            <v>2231299</v>
          </cell>
          <cell r="D195">
            <v>2301576.12</v>
          </cell>
        </row>
        <row r="196">
          <cell r="A196">
            <v>1330102</v>
          </cell>
          <cell r="B196" t="str">
            <v>UNAM DEBT DIS &amp; EXP SER Z-2002</v>
          </cell>
          <cell r="C196">
            <v>278314.46999999997</v>
          </cell>
          <cell r="D196">
            <v>369192.71</v>
          </cell>
        </row>
        <row r="197">
          <cell r="A197">
            <v>1330104</v>
          </cell>
          <cell r="B197" t="str">
            <v>UNAMORT DEBT DISC &amp; EXP  SERIES BB  DUE</v>
          </cell>
          <cell r="C197">
            <v>770362.35</v>
          </cell>
          <cell r="D197">
            <v>793187.87</v>
          </cell>
        </row>
        <row r="198">
          <cell r="A198">
            <v>1330106</v>
          </cell>
          <cell r="B198" t="str">
            <v>SERIES DD: UNAMORT DEBT DISC &amp; EXP  DUE</v>
          </cell>
          <cell r="C198">
            <v>1625145.46</v>
          </cell>
          <cell r="D198">
            <v>1672681.7</v>
          </cell>
        </row>
        <row r="199">
          <cell r="A199">
            <v>1330107</v>
          </cell>
          <cell r="B199" t="str">
            <v>SERIES EE:UNAMORT DEBT DISC &amp; EXP  DUE</v>
          </cell>
          <cell r="C199">
            <v>5104148.5199999996</v>
          </cell>
          <cell r="D199">
            <v>5239357.72</v>
          </cell>
        </row>
        <row r="200">
          <cell r="A200">
            <v>1330108</v>
          </cell>
          <cell r="B200" t="str">
            <v>SERIES FF:UNAMORT DEBT DISC &amp; EXP  DUE</v>
          </cell>
          <cell r="C200">
            <v>898845.45</v>
          </cell>
          <cell r="D200">
            <v>1085618.49</v>
          </cell>
        </row>
        <row r="201">
          <cell r="A201">
            <v>1330111</v>
          </cell>
          <cell r="B201" t="str">
            <v>181.202 SWSS FRC B 7 1/2% R-10</v>
          </cell>
          <cell r="C201">
            <v>188935.4</v>
          </cell>
          <cell r="D201">
            <v>210691.8</v>
          </cell>
        </row>
        <row r="202">
          <cell r="A202">
            <v>1330125</v>
          </cell>
          <cell r="B202" t="str">
            <v>UNAMORT DISC MTN SERIES 18</v>
          </cell>
          <cell r="C202">
            <v>168750</v>
          </cell>
          <cell r="D202">
            <v>258750</v>
          </cell>
        </row>
        <row r="203">
          <cell r="A203">
            <v>1330126</v>
          </cell>
          <cell r="B203" t="str">
            <v>UNAMORT DISC MTN SERIES 19</v>
          </cell>
          <cell r="C203">
            <v>1493191.56</v>
          </cell>
          <cell r="D203">
            <v>1898124.92</v>
          </cell>
        </row>
        <row r="204">
          <cell r="A204">
            <v>1334000</v>
          </cell>
          <cell r="B204" t="str">
            <v>CLEARING ACCOUNT</v>
          </cell>
          <cell r="C204">
            <v>1614595.48</v>
          </cell>
          <cell r="D204">
            <v>1464291.26</v>
          </cell>
        </row>
        <row r="205">
          <cell r="A205">
            <v>1334010</v>
          </cell>
          <cell r="B205" t="str">
            <v>CLEARING ACCOUNT-FLEET</v>
          </cell>
          <cell r="C205">
            <v>1128677.23</v>
          </cell>
          <cell r="D205">
            <v>0</v>
          </cell>
        </row>
        <row r="206">
          <cell r="A206">
            <v>1334020</v>
          </cell>
          <cell r="B206" t="str">
            <v>CLEARING ACCOUNT-SHOP ORDERS</v>
          </cell>
          <cell r="C206">
            <v>33553.15</v>
          </cell>
          <cell r="D206">
            <v>0</v>
          </cell>
        </row>
        <row r="207">
          <cell r="A207">
            <v>1334050</v>
          </cell>
          <cell r="B207" t="str">
            <v>CLEARING ACCOUNT-SMALL TOOLS</v>
          </cell>
          <cell r="C207">
            <v>1014921.85</v>
          </cell>
          <cell r="D207">
            <v>0</v>
          </cell>
        </row>
        <row r="208">
          <cell r="A208">
            <v>1334051</v>
          </cell>
          <cell r="B208" t="str">
            <v>CLEAR A/C-MPM</v>
          </cell>
          <cell r="C208">
            <v>-132243.29999999999</v>
          </cell>
          <cell r="D208">
            <v>0</v>
          </cell>
        </row>
        <row r="209">
          <cell r="A209">
            <v>1334053</v>
          </cell>
          <cell r="B209" t="str">
            <v>CLEAR A/C-CRAFT SHOP</v>
          </cell>
          <cell r="C209">
            <v>34464.35</v>
          </cell>
          <cell r="D209">
            <v>0</v>
          </cell>
        </row>
        <row r="210">
          <cell r="A210">
            <v>1334054</v>
          </cell>
          <cell r="B210" t="str">
            <v>CLEAR A/C-STORES EXP</v>
          </cell>
          <cell r="C210">
            <v>-792441.72</v>
          </cell>
          <cell r="D210">
            <v>0</v>
          </cell>
        </row>
        <row r="211">
          <cell r="A211">
            <v>1334055</v>
          </cell>
          <cell r="B211" t="str">
            <v>CLEAR A/C-PURCHASING OH EXP</v>
          </cell>
          <cell r="C211">
            <v>-390253.13</v>
          </cell>
          <cell r="D211">
            <v>0</v>
          </cell>
        </row>
        <row r="212">
          <cell r="A212">
            <v>1334100</v>
          </cell>
          <cell r="B212" t="str">
            <v>CLEAR ACCOUNT TO INCOME STATEMENT</v>
          </cell>
          <cell r="C212">
            <v>-1464291.26</v>
          </cell>
          <cell r="D212">
            <v>-1464291.26</v>
          </cell>
        </row>
        <row r="213">
          <cell r="A213">
            <v>1334902</v>
          </cell>
          <cell r="B213" t="str">
            <v>MWO CLEARING</v>
          </cell>
          <cell r="C213">
            <v>208790.75</v>
          </cell>
          <cell r="D213">
            <v>208790.75</v>
          </cell>
        </row>
        <row r="214">
          <cell r="A214">
            <v>1334904</v>
          </cell>
          <cell r="B214" t="str">
            <v>MWO BEGINNING BAL-MUST USE EXP TYPE</v>
          </cell>
          <cell r="C214">
            <v>249924.43</v>
          </cell>
          <cell r="D214">
            <v>616225.87</v>
          </cell>
        </row>
        <row r="215">
          <cell r="A215">
            <v>1336000</v>
          </cell>
          <cell r="B215" t="str">
            <v>FI INTERFACE ERRORS</v>
          </cell>
          <cell r="C215">
            <v>8264.15</v>
          </cell>
          <cell r="D215">
            <v>5745.2</v>
          </cell>
        </row>
        <row r="216">
          <cell r="A216">
            <v>1338000</v>
          </cell>
          <cell r="B216" t="str">
            <v>MISCELLANEOUS DEFERRED DEBITS</v>
          </cell>
          <cell r="C216">
            <v>-112532.45</v>
          </cell>
          <cell r="D216">
            <v>-112532.45</v>
          </cell>
        </row>
        <row r="217">
          <cell r="A217">
            <v>1340557</v>
          </cell>
          <cell r="B217" t="str">
            <v>UNAMORT LOSS ON LT DEBT  SERIES BB</v>
          </cell>
          <cell r="C217">
            <v>5354013.38</v>
          </cell>
          <cell r="D217">
            <v>5512650.8200000003</v>
          </cell>
        </row>
        <row r="218">
          <cell r="A218">
            <v>1340559</v>
          </cell>
          <cell r="B218" t="str">
            <v>UNAMORT LOSS ON LT DEBT  SERIES DD</v>
          </cell>
          <cell r="C218">
            <v>9614797.7799999993</v>
          </cell>
          <cell r="D218">
            <v>9896034.9800000004</v>
          </cell>
        </row>
        <row r="219">
          <cell r="A219">
            <v>1340560</v>
          </cell>
          <cell r="B219" t="str">
            <v>UNAMORT LOSS ON LT DEBT  SERIES EE</v>
          </cell>
          <cell r="C219">
            <v>20203016.050000001</v>
          </cell>
          <cell r="D219">
            <v>20738195.25</v>
          </cell>
        </row>
        <row r="220">
          <cell r="A220">
            <v>1340561</v>
          </cell>
          <cell r="B220" t="str">
            <v>UNAMORT LOSS ON LT DEBT  SERIES FF</v>
          </cell>
          <cell r="C220">
            <v>3314059.35</v>
          </cell>
          <cell r="D220">
            <v>4002695.11</v>
          </cell>
        </row>
        <row r="221">
          <cell r="A221">
            <v>1360011</v>
          </cell>
          <cell r="B221" t="str">
            <v>AFUDC ASSET GAS</v>
          </cell>
          <cell r="C221">
            <v>95230.7</v>
          </cell>
          <cell r="D221">
            <v>95230.7</v>
          </cell>
        </row>
        <row r="222">
          <cell r="A222">
            <v>1360019</v>
          </cell>
          <cell r="B222" t="str">
            <v>REGULATORY ASSET PRC</v>
          </cell>
          <cell r="C222">
            <v>16662092</v>
          </cell>
          <cell r="D222">
            <v>16662092</v>
          </cell>
        </row>
        <row r="223">
          <cell r="A223">
            <v>1360020</v>
          </cell>
          <cell r="B223" t="str">
            <v>DEFERRED CHARGE-EMISSION CREDITS</v>
          </cell>
          <cell r="C223">
            <v>6730469.25</v>
          </cell>
          <cell r="D223">
            <v>5323569.63</v>
          </cell>
        </row>
        <row r="224">
          <cell r="A224">
            <v>1360023</v>
          </cell>
          <cell r="B224" t="str">
            <v>OTHER REGULATORY ASSETS</v>
          </cell>
          <cell r="C224">
            <v>8200000</v>
          </cell>
          <cell r="D224">
            <v>99806284</v>
          </cell>
        </row>
        <row r="225">
          <cell r="A225">
            <v>1360026</v>
          </cell>
          <cell r="B225" t="str">
            <v>PENSION ASSET</v>
          </cell>
          <cell r="C225">
            <v>42425345</v>
          </cell>
          <cell r="D225">
            <v>0</v>
          </cell>
        </row>
        <row r="226">
          <cell r="A226">
            <v>1360027</v>
          </cell>
          <cell r="B226" t="str">
            <v>PBOP ASSET</v>
          </cell>
          <cell r="C226">
            <v>9248193.75</v>
          </cell>
          <cell r="D226">
            <v>0</v>
          </cell>
        </row>
        <row r="227">
          <cell r="A227">
            <v>1410000</v>
          </cell>
          <cell r="B227" t="str">
            <v>PLANT IN SERV-GAS (RECONCILIATION A/C.)</v>
          </cell>
          <cell r="C227">
            <v>6050411979.2600002</v>
          </cell>
          <cell r="D227">
            <v>5967116754.4899998</v>
          </cell>
        </row>
        <row r="228">
          <cell r="A228">
            <v>1410501</v>
          </cell>
          <cell r="B228" t="str">
            <v>GAS PLANT IN SERVICE-KERN/MOJAVE (RECON</v>
          </cell>
          <cell r="C228">
            <v>34960906.649999999</v>
          </cell>
          <cell r="D228">
            <v>34343394.329999998</v>
          </cell>
        </row>
        <row r="229">
          <cell r="A229">
            <v>1410502</v>
          </cell>
          <cell r="B229" t="str">
            <v>GAS PLANT IN SERVICE-ALISO CANYON (RECO</v>
          </cell>
          <cell r="C229">
            <v>13002540.619999999</v>
          </cell>
          <cell r="D229">
            <v>13002540.619999999</v>
          </cell>
        </row>
        <row r="230">
          <cell r="A230">
            <v>1410700</v>
          </cell>
          <cell r="B230" t="str">
            <v>PLANT IN SERVICE-LEASED GAS (RECONCILIA</v>
          </cell>
          <cell r="C230">
            <v>15612150</v>
          </cell>
          <cell r="D230">
            <v>15612150</v>
          </cell>
        </row>
        <row r="231">
          <cell r="A231">
            <v>1411500</v>
          </cell>
          <cell r="B231" t="str">
            <v>CONSTRUCTION WORK IN PROGRESS-GAS (RECO</v>
          </cell>
          <cell r="C231">
            <v>78716130.120000005</v>
          </cell>
          <cell r="D231">
            <v>64287259.460000001</v>
          </cell>
        </row>
        <row r="232">
          <cell r="A232">
            <v>1411558</v>
          </cell>
          <cell r="B232" t="str">
            <v>CWIP CLEARING</v>
          </cell>
          <cell r="C232">
            <v>0</v>
          </cell>
          <cell r="D232">
            <v>-11079366.199999999</v>
          </cell>
        </row>
        <row r="233">
          <cell r="A233">
            <v>1411559</v>
          </cell>
          <cell r="B233" t="str">
            <v>CWIP BEGIN BAL ACCT-MUST USE AN EXP TYP</v>
          </cell>
          <cell r="C233">
            <v>0</v>
          </cell>
          <cell r="D233">
            <v>11079366.199999999</v>
          </cell>
        </row>
        <row r="234">
          <cell r="A234">
            <v>1411605</v>
          </cell>
          <cell r="B234" t="str">
            <v>CONSTRUCTION WORK IN PROGRESS-GAS (NON</v>
          </cell>
          <cell r="C234">
            <v>0</v>
          </cell>
          <cell r="D234">
            <v>-4437340.76</v>
          </cell>
        </row>
        <row r="235">
          <cell r="A235">
            <v>1412300</v>
          </cell>
          <cell r="B235" t="str">
            <v>GAS STORED UNDERGROUND NONCURRENT (RECO</v>
          </cell>
          <cell r="C235">
            <v>69833076.829999998</v>
          </cell>
          <cell r="D235">
            <v>69833076.829999998</v>
          </cell>
        </row>
        <row r="236">
          <cell r="A236">
            <v>1430000</v>
          </cell>
          <cell r="B236" t="str">
            <v>ACCUM DEPRECIATION-GAS (RECONCILIATION</v>
          </cell>
          <cell r="C236">
            <v>-3459212663.48</v>
          </cell>
          <cell r="D236">
            <v>-3303928920.23</v>
          </cell>
        </row>
        <row r="237">
          <cell r="A237">
            <v>1430301</v>
          </cell>
          <cell r="B237" t="str">
            <v>ACCUMULATED DEPRECIATION-KERNMOJAV</v>
          </cell>
          <cell r="C237">
            <v>-8672171.1400000006</v>
          </cell>
          <cell r="D237">
            <v>-7815122.9400000004</v>
          </cell>
        </row>
        <row r="238">
          <cell r="A238">
            <v>1430302</v>
          </cell>
          <cell r="B238" t="str">
            <v>ACC DEPN-ALISO CANYON (RECONCILIATION A</v>
          </cell>
          <cell r="C238">
            <v>-3776317.13</v>
          </cell>
          <cell r="D238">
            <v>-3423988.92</v>
          </cell>
        </row>
        <row r="239">
          <cell r="A239">
            <v>1430500</v>
          </cell>
          <cell r="B239" t="str">
            <v>ACCUM AMORT-AND DEPLETION GAS (RECONCIL</v>
          </cell>
          <cell r="C239">
            <v>-19967701.129999999</v>
          </cell>
          <cell r="D239">
            <v>-19725660.460000001</v>
          </cell>
        </row>
        <row r="240">
          <cell r="A240">
            <v>1430650</v>
          </cell>
          <cell r="B240" t="str">
            <v>ACCUMULATED AMORT-LEASED UTILITY PLANT</v>
          </cell>
          <cell r="C240">
            <v>-3651018.93</v>
          </cell>
          <cell r="D240">
            <v>-3252388.69</v>
          </cell>
        </row>
        <row r="241">
          <cell r="A241">
            <v>1450000</v>
          </cell>
          <cell r="B241" t="str">
            <v>PLANT  PROPERTY &amp; EQUIP-NON UTILITY (RE</v>
          </cell>
          <cell r="C241">
            <v>6199116.75</v>
          </cell>
          <cell r="D241">
            <v>7441386.7400000002</v>
          </cell>
        </row>
        <row r="242">
          <cell r="A242">
            <v>1450500</v>
          </cell>
          <cell r="B242" t="str">
            <v>LAND-NON UTILITY</v>
          </cell>
          <cell r="C242">
            <v>5278849.4000000004</v>
          </cell>
          <cell r="D242">
            <v>9492809.7400000002</v>
          </cell>
        </row>
        <row r="243">
          <cell r="A243">
            <v>1460000</v>
          </cell>
          <cell r="B243" t="str">
            <v>ACCUM DEPRECIATION-NON UTILITY (RECONCI</v>
          </cell>
          <cell r="C243">
            <v>-3412651.6</v>
          </cell>
          <cell r="D243">
            <v>-3258894.03</v>
          </cell>
        </row>
        <row r="244">
          <cell r="A244">
            <v>1600002</v>
          </cell>
          <cell r="B244" t="str">
            <v>BCAP-CATASTROPHIC EVENT MEMOACCT-DOUBLE</v>
          </cell>
          <cell r="C244">
            <v>-513497</v>
          </cell>
          <cell r="D244">
            <v>0</v>
          </cell>
        </row>
        <row r="245">
          <cell r="A245">
            <v>1600003</v>
          </cell>
          <cell r="B245" t="str">
            <v>BCAP TRACKING ACCOUNT-ZRCL ADJ</v>
          </cell>
          <cell r="C245">
            <v>-2181030.67</v>
          </cell>
          <cell r="D245">
            <v>-2199252.5499999998</v>
          </cell>
        </row>
        <row r="246">
          <cell r="A246">
            <v>1600004</v>
          </cell>
          <cell r="B246" t="str">
            <v>BCAP MERGER CREDIT TRACKING ACCOUNT</v>
          </cell>
          <cell r="C246">
            <v>-13867787.59</v>
          </cell>
          <cell r="D246">
            <v>-115816.39</v>
          </cell>
        </row>
        <row r="247">
          <cell r="A247">
            <v>2120000</v>
          </cell>
          <cell r="B247" t="str">
            <v>ACCOUNTS PAYABLE-TRADE (REG. VENDOR REC</v>
          </cell>
          <cell r="C247">
            <v>-11366465.58</v>
          </cell>
          <cell r="D247">
            <v>-10029670.449999999</v>
          </cell>
        </row>
        <row r="248">
          <cell r="A248">
            <v>2120004</v>
          </cell>
          <cell r="B248" t="str">
            <v>AP AUDITED VOUCHERS</v>
          </cell>
          <cell r="C248">
            <v>-2828554.23</v>
          </cell>
          <cell r="D248">
            <v>-2978712.36</v>
          </cell>
        </row>
        <row r="249">
          <cell r="A249">
            <v>2120005</v>
          </cell>
          <cell r="B249" t="str">
            <v>AP GAS AND MISCELLANEOUS</v>
          </cell>
          <cell r="C249">
            <v>-17944394.23</v>
          </cell>
          <cell r="D249">
            <v>-44136946.759999998</v>
          </cell>
        </row>
        <row r="250">
          <cell r="A250">
            <v>2120006</v>
          </cell>
          <cell r="B250" t="str">
            <v>AP UNCLMD &amp; UNDELVD CHECKS</v>
          </cell>
          <cell r="C250">
            <v>40295.9</v>
          </cell>
          <cell r="D250">
            <v>40295.9</v>
          </cell>
        </row>
        <row r="251">
          <cell r="A251">
            <v>2120007</v>
          </cell>
          <cell r="B251" t="str">
            <v>AP CONSTRUCTION CONTRACTS</v>
          </cell>
          <cell r="C251">
            <v>83555.11</v>
          </cell>
          <cell r="D251">
            <v>83555.11</v>
          </cell>
        </row>
        <row r="252">
          <cell r="A252">
            <v>2120008</v>
          </cell>
          <cell r="B252" t="str">
            <v>AP MONTEBLLO STRGE RENTAL FEE</v>
          </cell>
          <cell r="C252">
            <v>-97605.05</v>
          </cell>
          <cell r="D252">
            <v>-97605.05</v>
          </cell>
        </row>
        <row r="253">
          <cell r="A253">
            <v>2120009</v>
          </cell>
          <cell r="B253" t="str">
            <v>LIAB OF GAS PURC OTH THAN AF 5</v>
          </cell>
          <cell r="C253">
            <v>-30600514.530000001</v>
          </cell>
          <cell r="D253">
            <v>-25772260.23</v>
          </cell>
        </row>
        <row r="254">
          <cell r="A254">
            <v>2120010</v>
          </cell>
          <cell r="B254" t="str">
            <v>AP REFUNDABLE CREDIT BALANCES</v>
          </cell>
          <cell r="C254">
            <v>869294</v>
          </cell>
          <cell r="D254">
            <v>863930.07</v>
          </cell>
        </row>
        <row r="255">
          <cell r="A255">
            <v>2120011</v>
          </cell>
          <cell r="B255" t="str">
            <v>AP REFND CR BAL WFCP</v>
          </cell>
          <cell r="C255">
            <v>-512</v>
          </cell>
          <cell r="D255">
            <v>-512</v>
          </cell>
        </row>
        <row r="256">
          <cell r="A256">
            <v>2120025</v>
          </cell>
          <cell r="B256" t="str">
            <v>AP UNCLAIM FUNDS SUBJ TO ESCHEAT TO CA</v>
          </cell>
          <cell r="C256">
            <v>-142779.70000000001</v>
          </cell>
          <cell r="D256">
            <v>-143743.31</v>
          </cell>
        </row>
        <row r="257">
          <cell r="A257">
            <v>2120026</v>
          </cell>
          <cell r="B257" t="str">
            <v>AP UNCLAIM FUNDS SUBJ TO ESCHEAT TO CA</v>
          </cell>
          <cell r="C257">
            <v>-247310.42</v>
          </cell>
          <cell r="D257">
            <v>-247310.42</v>
          </cell>
        </row>
        <row r="258">
          <cell r="A258">
            <v>2120027</v>
          </cell>
          <cell r="B258" t="str">
            <v>AP UNCLAIM FUNDS SUBJ TO ESCHEAT TO CA</v>
          </cell>
          <cell r="C258">
            <v>-955518.23</v>
          </cell>
          <cell r="D258">
            <v>-955518.23</v>
          </cell>
        </row>
        <row r="259">
          <cell r="A259">
            <v>2120028</v>
          </cell>
          <cell r="B259" t="str">
            <v>AP UNCLAIM FUNDS SUBJ TO ESCHEAT TO CA</v>
          </cell>
          <cell r="C259">
            <v>-1546079.58</v>
          </cell>
          <cell r="D259">
            <v>-1546253.95</v>
          </cell>
        </row>
        <row r="260">
          <cell r="A260">
            <v>2120029</v>
          </cell>
          <cell r="B260" t="str">
            <v>AP UNCLAIM FUNDS SUBJ TO ESCHEAT TO CA-</v>
          </cell>
          <cell r="C260">
            <v>-1571398.15</v>
          </cell>
          <cell r="D260">
            <v>-1572563.26</v>
          </cell>
        </row>
        <row r="261">
          <cell r="A261">
            <v>2120030</v>
          </cell>
          <cell r="B261" t="str">
            <v>AP UNCLAIM FUNDS SUBJ TO ESCHEAT TO CA-</v>
          </cell>
          <cell r="C261">
            <v>-1111086.6499999999</v>
          </cell>
          <cell r="D261">
            <v>-406912.42</v>
          </cell>
        </row>
        <row r="262">
          <cell r="A262">
            <v>2120031</v>
          </cell>
          <cell r="B262" t="str">
            <v>AP LIABILITY MSA SYSTEM</v>
          </cell>
          <cell r="C262">
            <v>1641717.71</v>
          </cell>
          <cell r="D262">
            <v>1641717.71</v>
          </cell>
        </row>
        <row r="263">
          <cell r="A263">
            <v>2120032</v>
          </cell>
          <cell r="B263" t="str">
            <v>LIAB GAS PURC FROM SPMK EL PAS</v>
          </cell>
          <cell r="C263">
            <v>-74437887.730000004</v>
          </cell>
          <cell r="D263">
            <v>-49121727.020000003</v>
          </cell>
        </row>
        <row r="264">
          <cell r="A264">
            <v>2120035</v>
          </cell>
          <cell r="B264" t="str">
            <v>AP MED TERM NOTES DUE W 1YR</v>
          </cell>
          <cell r="C264">
            <v>0</v>
          </cell>
          <cell r="D264">
            <v>-30000000</v>
          </cell>
        </row>
        <row r="265">
          <cell r="A265">
            <v>2120050</v>
          </cell>
          <cell r="B265" t="str">
            <v>OVERNOM PURCH PAY DLY TS &gt; CUST USAGE</v>
          </cell>
          <cell r="C265">
            <v>1670939.4</v>
          </cell>
          <cell r="D265">
            <v>1524500.21</v>
          </cell>
        </row>
        <row r="266">
          <cell r="A266">
            <v>2120051</v>
          </cell>
          <cell r="B266" t="str">
            <v>CURTAIL PURCH PAYB NONCORE GAS TS</v>
          </cell>
          <cell r="C266">
            <v>25</v>
          </cell>
          <cell r="D266">
            <v>25</v>
          </cell>
        </row>
        <row r="267">
          <cell r="A267">
            <v>2120052</v>
          </cell>
          <cell r="B267" t="str">
            <v>IMBALANCE PURCHASES PAYABLE</v>
          </cell>
          <cell r="C267">
            <v>-1274476.8999999999</v>
          </cell>
          <cell r="D267">
            <v>-1270399.72</v>
          </cell>
        </row>
        <row r="268">
          <cell r="A268">
            <v>2120053</v>
          </cell>
          <cell r="B268" t="str">
            <v>LIAB GAS PURC FROM SPMK TRANSW</v>
          </cell>
          <cell r="C268">
            <v>-20000752.870000001</v>
          </cell>
          <cell r="D268">
            <v>-10243339.890000001</v>
          </cell>
        </row>
        <row r="269">
          <cell r="A269">
            <v>2120054</v>
          </cell>
          <cell r="B269" t="str">
            <v>LIAB GAS PURC FROM SPMK PG&amp;E</v>
          </cell>
          <cell r="C269">
            <v>-8588.15</v>
          </cell>
          <cell r="D269">
            <v>-333868.2</v>
          </cell>
        </row>
        <row r="270">
          <cell r="A270">
            <v>2120055</v>
          </cell>
          <cell r="B270" t="str">
            <v>AP GAS PURCH KERN RIVER TRANS</v>
          </cell>
          <cell r="C270">
            <v>-57197.83</v>
          </cell>
          <cell r="D270">
            <v>-136927.22</v>
          </cell>
        </row>
        <row r="271">
          <cell r="A271">
            <v>2120058</v>
          </cell>
          <cell r="B271" t="str">
            <v>AP JUNE 1985 RATE REF PEND LG</v>
          </cell>
          <cell r="C271">
            <v>-16898</v>
          </cell>
          <cell r="D271">
            <v>-16898</v>
          </cell>
        </row>
        <row r="272">
          <cell r="A272">
            <v>2120061</v>
          </cell>
          <cell r="B272" t="str">
            <v>AP DEC 1985 RATE REF PEND LEG</v>
          </cell>
          <cell r="C272">
            <v>-6002</v>
          </cell>
          <cell r="D272">
            <v>-6002</v>
          </cell>
        </row>
        <row r="273">
          <cell r="A273">
            <v>2120064</v>
          </cell>
          <cell r="B273" t="str">
            <v>AP DEC 87 RATE REF PEND LEGINV</v>
          </cell>
          <cell r="C273">
            <v>-328291</v>
          </cell>
          <cell r="D273">
            <v>-328291</v>
          </cell>
        </row>
        <row r="274">
          <cell r="A274">
            <v>2120065</v>
          </cell>
          <cell r="B274" t="str">
            <v>AP UNCLMD &amp; UNDEL REFCHK APR 91</v>
          </cell>
          <cell r="C274">
            <v>52765.1</v>
          </cell>
          <cell r="D274">
            <v>52765.1</v>
          </cell>
        </row>
        <row r="275">
          <cell r="A275">
            <v>2120067</v>
          </cell>
          <cell r="B275" t="str">
            <v>AP MAY 91 RATE RFD PNDG LGL DSP</v>
          </cell>
          <cell r="C275">
            <v>-74293</v>
          </cell>
          <cell r="D275">
            <v>-74293</v>
          </cell>
        </row>
        <row r="276">
          <cell r="A276">
            <v>2120073</v>
          </cell>
          <cell r="B276" t="str">
            <v>AP JAN 98 CAT REFUND</v>
          </cell>
          <cell r="C276">
            <v>1674187.63</v>
          </cell>
          <cell r="D276">
            <v>1674187.63</v>
          </cell>
        </row>
        <row r="277">
          <cell r="A277">
            <v>2120074</v>
          </cell>
          <cell r="B277" t="str">
            <v>ACCRUED LIABILITY FOR REGULATORY PROGRA</v>
          </cell>
          <cell r="C277">
            <v>-824459</v>
          </cell>
          <cell r="D277">
            <v>-824459</v>
          </cell>
        </row>
        <row r="278">
          <cell r="A278">
            <v>2120075</v>
          </cell>
          <cell r="B278" t="str">
            <v>DSM ACCRUED LIABILITY ACCOUNT</v>
          </cell>
          <cell r="C278">
            <v>-145487.41</v>
          </cell>
          <cell r="D278">
            <v>-145487.41</v>
          </cell>
        </row>
        <row r="279">
          <cell r="A279">
            <v>2120077</v>
          </cell>
          <cell r="B279" t="str">
            <v>LIHEAP A/P</v>
          </cell>
          <cell r="C279">
            <v>20661.060000000001</v>
          </cell>
          <cell r="D279">
            <v>22792.44</v>
          </cell>
        </row>
        <row r="280">
          <cell r="A280">
            <v>2120078</v>
          </cell>
          <cell r="B280" t="str">
            <v>MERGER CREDIT</v>
          </cell>
          <cell r="C280">
            <v>67534.759999999995</v>
          </cell>
          <cell r="D280">
            <v>297.33999999999997</v>
          </cell>
        </row>
        <row r="281">
          <cell r="A281">
            <v>2120079</v>
          </cell>
          <cell r="B281" t="str">
            <v>NOV 99 CFCA REFUND</v>
          </cell>
          <cell r="C281">
            <v>-31.71</v>
          </cell>
          <cell r="D281">
            <v>0</v>
          </cell>
        </row>
        <row r="282">
          <cell r="A282">
            <v>2120080</v>
          </cell>
          <cell r="B282" t="str">
            <v>AP INTER BUSINESS UNIT ACCOUNT</v>
          </cell>
          <cell r="C282">
            <v>-80990.12</v>
          </cell>
          <cell r="D282">
            <v>-80990.12</v>
          </cell>
        </row>
        <row r="283">
          <cell r="A283">
            <v>2120095</v>
          </cell>
          <cell r="B283" t="str">
            <v>ACCOUNTS PAYABLE</v>
          </cell>
          <cell r="C283">
            <v>-7342509.5499999998</v>
          </cell>
          <cell r="D283">
            <v>-14878975.67</v>
          </cell>
        </row>
        <row r="284">
          <cell r="A284">
            <v>2120124</v>
          </cell>
          <cell r="B284" t="str">
            <v>ACCRUALS-OTHER-SEE PROJ ACCTG</v>
          </cell>
          <cell r="C284">
            <v>108900</v>
          </cell>
          <cell r="D284">
            <v>-3516372.42</v>
          </cell>
        </row>
        <row r="285">
          <cell r="A285">
            <v>2120126</v>
          </cell>
          <cell r="B285" t="str">
            <v>ACCRUALS-SONGS-SEE PROJ ACCTG</v>
          </cell>
          <cell r="C285">
            <v>0</v>
          </cell>
          <cell r="D285">
            <v>-532662</v>
          </cell>
        </row>
        <row r="286">
          <cell r="A286">
            <v>2120212</v>
          </cell>
          <cell r="B286" t="str">
            <v>A/P-RETIREE BILLINGS-DENTAL</v>
          </cell>
          <cell r="C286">
            <v>-11162.63</v>
          </cell>
          <cell r="D286">
            <v>-8245.0400000000009</v>
          </cell>
        </row>
        <row r="287">
          <cell r="A287">
            <v>2120214</v>
          </cell>
          <cell r="B287" t="str">
            <v>A/P-RETIREE BILLINGS-MEDICAL</v>
          </cell>
          <cell r="C287">
            <v>-179269.28</v>
          </cell>
          <cell r="D287">
            <v>-101675.01</v>
          </cell>
        </row>
        <row r="288">
          <cell r="A288">
            <v>2120241</v>
          </cell>
          <cell r="B288" t="str">
            <v>TRANSAMERICA-ADD</v>
          </cell>
          <cell r="C288">
            <v>-69500</v>
          </cell>
          <cell r="D288">
            <v>-290701.93</v>
          </cell>
        </row>
        <row r="289">
          <cell r="A289">
            <v>2124001</v>
          </cell>
          <cell r="B289" t="str">
            <v>401K INCENTIVE MATCH</v>
          </cell>
          <cell r="C289">
            <v>-2150070.2400000002</v>
          </cell>
          <cell r="D289">
            <v>0</v>
          </cell>
        </row>
        <row r="290">
          <cell r="A290">
            <v>2125000</v>
          </cell>
          <cell r="B290" t="str">
            <v>A/P-ACCRUAL</v>
          </cell>
          <cell r="C290">
            <v>26182.7</v>
          </cell>
          <cell r="D290">
            <v>-1253342.97</v>
          </cell>
        </row>
        <row r="291">
          <cell r="A291">
            <v>2126000</v>
          </cell>
          <cell r="B291" t="str">
            <v>A/P-EMPLOYEE (RECONCILIATION ACCOUNT)</v>
          </cell>
          <cell r="C291">
            <v>-25578</v>
          </cell>
          <cell r="D291">
            <v>0</v>
          </cell>
        </row>
        <row r="292">
          <cell r="A292">
            <v>2126011</v>
          </cell>
          <cell r="B292" t="str">
            <v>A/P UNPAID COMPENSATION AWARDS</v>
          </cell>
          <cell r="C292">
            <v>-39618.559999999998</v>
          </cell>
          <cell r="D292">
            <v>-39618.559999999998</v>
          </cell>
        </row>
        <row r="293">
          <cell r="A293">
            <v>2126012</v>
          </cell>
          <cell r="B293" t="str">
            <v>A/P RETIREMENT GIFT ACCOUNT</v>
          </cell>
          <cell r="C293">
            <v>183.42</v>
          </cell>
          <cell r="D293">
            <v>183.42</v>
          </cell>
        </row>
        <row r="294">
          <cell r="A294">
            <v>2126013</v>
          </cell>
          <cell r="B294" t="str">
            <v>A/P STATE REGULATORY FEE</v>
          </cell>
          <cell r="C294">
            <v>-1141834.28</v>
          </cell>
          <cell r="D294">
            <v>-1603921.21</v>
          </cell>
        </row>
        <row r="295">
          <cell r="A295">
            <v>2126014</v>
          </cell>
          <cell r="B295" t="str">
            <v>A/P FIRST MORTGAGE BOND REACQ</v>
          </cell>
          <cell r="C295">
            <v>1147.6300000000001</v>
          </cell>
          <cell r="D295">
            <v>1147.6300000000001</v>
          </cell>
        </row>
        <row r="296">
          <cell r="A296">
            <v>2126015</v>
          </cell>
          <cell r="B296" t="str">
            <v>A/P CUS CONT UN WAY GAS ASST F</v>
          </cell>
          <cell r="C296">
            <v>80.14</v>
          </cell>
          <cell r="D296">
            <v>80.14</v>
          </cell>
        </row>
        <row r="297">
          <cell r="A297">
            <v>2126016</v>
          </cell>
          <cell r="B297" t="str">
            <v>A/P MOBILE HOME PK SURCHARGE</v>
          </cell>
          <cell r="C297">
            <v>-57232.66</v>
          </cell>
          <cell r="D297">
            <v>-72146.12</v>
          </cell>
        </row>
        <row r="298">
          <cell r="A298">
            <v>2126017</v>
          </cell>
          <cell r="B298" t="str">
            <v>MUNI SURCH PAY XPORTED GAS MUNI SURCH</v>
          </cell>
          <cell r="C298">
            <v>-14439850.130000001</v>
          </cell>
          <cell r="D298">
            <v>-12946942.640000001</v>
          </cell>
        </row>
        <row r="299">
          <cell r="A299">
            <v>2126018</v>
          </cell>
          <cell r="B299" t="str">
            <v>TS TAX PAY XPORTED GAS UTIL USERS TAX</v>
          </cell>
          <cell r="C299">
            <v>-1031182.09</v>
          </cell>
          <cell r="D299">
            <v>-425890.95</v>
          </cell>
        </row>
        <row r="300">
          <cell r="A300">
            <v>2126019</v>
          </cell>
          <cell r="B300" t="str">
            <v>A/P EMP CONT TO UNITED WAY CSH</v>
          </cell>
          <cell r="C300">
            <v>-1485</v>
          </cell>
          <cell r="D300">
            <v>-1485</v>
          </cell>
        </row>
        <row r="301">
          <cell r="A301">
            <v>2126020</v>
          </cell>
          <cell r="B301" t="str">
            <v>A/P PAYROLL DED FOR UNITED WAY</v>
          </cell>
          <cell r="C301">
            <v>-2492130.71</v>
          </cell>
          <cell r="D301">
            <v>-2226499.48</v>
          </cell>
        </row>
        <row r="302">
          <cell r="A302">
            <v>2126021</v>
          </cell>
          <cell r="B302" t="str">
            <v>A/P PENSION PLAN COSTS</v>
          </cell>
          <cell r="C302">
            <v>0</v>
          </cell>
          <cell r="D302">
            <v>-997137.25</v>
          </cell>
        </row>
        <row r="303">
          <cell r="A303">
            <v>2126022</v>
          </cell>
          <cell r="B303" t="str">
            <v>A/P PAYROLL DED UNION DUES</v>
          </cell>
          <cell r="C303">
            <v>3535.15</v>
          </cell>
          <cell r="D303">
            <v>3557.43</v>
          </cell>
        </row>
        <row r="304">
          <cell r="A304">
            <v>2126023</v>
          </cell>
          <cell r="B304" t="str">
            <v>A/P PAYROLL DED PLPAC</v>
          </cell>
          <cell r="C304">
            <v>-2115.1799999999998</v>
          </cell>
          <cell r="D304">
            <v>-2106.4899999999998</v>
          </cell>
        </row>
        <row r="305">
          <cell r="A305">
            <v>2126024</v>
          </cell>
          <cell r="B305" t="str">
            <v>A/P PR DED EMPL AC DT DSM INS</v>
          </cell>
          <cell r="C305">
            <v>-94414.97</v>
          </cell>
          <cell r="D305">
            <v>-87264.7</v>
          </cell>
        </row>
        <row r="306">
          <cell r="A306">
            <v>2126025</v>
          </cell>
          <cell r="B306" t="str">
            <v>A/P EMPL CONT ADDTL RET SAV PL</v>
          </cell>
          <cell r="C306">
            <v>101001.62</v>
          </cell>
          <cell r="D306">
            <v>101001.62</v>
          </cell>
        </row>
        <row r="307">
          <cell r="A307">
            <v>2126026</v>
          </cell>
          <cell r="B307" t="str">
            <v>A/P EMPL CONTR BASIC RET SAV P</v>
          </cell>
          <cell r="C307">
            <v>-53669.98</v>
          </cell>
          <cell r="D307">
            <v>83468.67</v>
          </cell>
        </row>
        <row r="308">
          <cell r="A308">
            <v>2126027</v>
          </cell>
          <cell r="B308" t="str">
            <v>A/P EMP CONT VOL DISABIL PLAN</v>
          </cell>
          <cell r="C308">
            <v>-876</v>
          </cell>
          <cell r="D308">
            <v>-876</v>
          </cell>
        </row>
        <row r="309">
          <cell r="A309">
            <v>2126028</v>
          </cell>
          <cell r="B309" t="str">
            <v>A/P PAYROLL DED CREDIT UNION</v>
          </cell>
          <cell r="C309">
            <v>76943.759999999995</v>
          </cell>
          <cell r="D309">
            <v>76824.759999999995</v>
          </cell>
        </row>
        <row r="310">
          <cell r="A310">
            <v>2126030</v>
          </cell>
          <cell r="B310" t="str">
            <v>MUNI PAYB NGV BILL &amp; COLL</v>
          </cell>
          <cell r="C310">
            <v>2162.0500000000002</v>
          </cell>
          <cell r="D310">
            <v>1572.88</v>
          </cell>
        </row>
        <row r="311">
          <cell r="A311">
            <v>2126031</v>
          </cell>
          <cell r="B311" t="str">
            <v>WORKERS COMP PAYMENTS PAYABLE</v>
          </cell>
          <cell r="C311">
            <v>-205058.18</v>
          </cell>
          <cell r="D311">
            <v>-205058.18</v>
          </cell>
        </row>
        <row r="312">
          <cell r="A312">
            <v>2126032</v>
          </cell>
          <cell r="B312" t="str">
            <v>A/P PAYROLL DEDN LONG TERM CARE</v>
          </cell>
          <cell r="C312">
            <v>12126.74</v>
          </cell>
          <cell r="D312">
            <v>10070.66</v>
          </cell>
        </row>
        <row r="313">
          <cell r="A313">
            <v>2126033</v>
          </cell>
          <cell r="B313" t="str">
            <v>EMPLOYEE 401K LOAN REPAYMENT</v>
          </cell>
          <cell r="C313">
            <v>13053.84</v>
          </cell>
          <cell r="D313">
            <v>13168.2</v>
          </cell>
        </row>
        <row r="314">
          <cell r="A314">
            <v>2126034</v>
          </cell>
          <cell r="B314" t="str">
            <v>A/P EMPLOYEE PERSONAL AIR EXP</v>
          </cell>
          <cell r="C314">
            <v>535</v>
          </cell>
          <cell r="D314">
            <v>535</v>
          </cell>
        </row>
        <row r="315">
          <cell r="A315">
            <v>2126035</v>
          </cell>
          <cell r="B315" t="str">
            <v>A/P UNITED WAY FUNDRAISERS</v>
          </cell>
          <cell r="C315">
            <v>296030.28000000003</v>
          </cell>
          <cell r="D315">
            <v>296030.28000000003</v>
          </cell>
        </row>
        <row r="316">
          <cell r="A316">
            <v>2126036</v>
          </cell>
          <cell r="B316" t="str">
            <v>G.A.S. WORKS CAMPAIGN</v>
          </cell>
          <cell r="C316">
            <v>1450175.16</v>
          </cell>
          <cell r="D316">
            <v>1450175.16</v>
          </cell>
        </row>
        <row r="317">
          <cell r="A317">
            <v>2126037</v>
          </cell>
          <cell r="B317" t="str">
            <v>A/P PAYROL DED HEALTHCARE CH AC</v>
          </cell>
          <cell r="C317">
            <v>-782896.92</v>
          </cell>
          <cell r="D317">
            <v>-470192.05</v>
          </cell>
        </row>
        <row r="318">
          <cell r="A318">
            <v>2126038</v>
          </cell>
          <cell r="B318" t="str">
            <v>A/P PYRL DED DEPENDENTCAR CH AC</v>
          </cell>
          <cell r="C318">
            <v>-577506.99</v>
          </cell>
          <cell r="D318">
            <v>-363436.4</v>
          </cell>
        </row>
        <row r="319">
          <cell r="A319">
            <v>2126039</v>
          </cell>
          <cell r="B319" t="str">
            <v>SINKING FND &amp;RENEWL FND PYMTS</v>
          </cell>
          <cell r="C319">
            <v>33571.35</v>
          </cell>
          <cell r="D319">
            <v>33571.35</v>
          </cell>
        </row>
        <row r="320">
          <cell r="A320">
            <v>2126040</v>
          </cell>
          <cell r="B320" t="str">
            <v>GAS DUE OTHERS</v>
          </cell>
          <cell r="C320">
            <v>0</v>
          </cell>
          <cell r="D320">
            <v>-93375.63</v>
          </cell>
        </row>
        <row r="321">
          <cell r="A321">
            <v>2126041</v>
          </cell>
          <cell r="B321" t="str">
            <v>OTHER CUR &amp; ACCRUED LIAB</v>
          </cell>
          <cell r="C321">
            <v>0</v>
          </cell>
          <cell r="D321">
            <v>-233.03</v>
          </cell>
        </row>
        <row r="322">
          <cell r="A322">
            <v>2126042</v>
          </cell>
          <cell r="B322" t="str">
            <v>ADV PYMT RECVD MISC SALES</v>
          </cell>
          <cell r="C322">
            <v>-1187390.74</v>
          </cell>
          <cell r="D322">
            <v>-1009989.2</v>
          </cell>
        </row>
        <row r="323">
          <cell r="A323">
            <v>2126043</v>
          </cell>
          <cell r="B323" t="str">
            <v>MISC DEF CR SUNDRY CURRENT</v>
          </cell>
          <cell r="C323">
            <v>-122029436.31999999</v>
          </cell>
          <cell r="D323">
            <v>-176956570.30000001</v>
          </cell>
        </row>
        <row r="324">
          <cell r="A324">
            <v>2126044</v>
          </cell>
          <cell r="B324" t="str">
            <v>GUL INSURANCE</v>
          </cell>
          <cell r="C324">
            <v>1170960.6000000001</v>
          </cell>
          <cell r="D324">
            <v>2068986.15</v>
          </cell>
        </row>
        <row r="325">
          <cell r="A325">
            <v>2126045</v>
          </cell>
          <cell r="B325" t="str">
            <v>MISC DEF CR LEVEL PYMT PLAN</v>
          </cell>
          <cell r="C325">
            <v>-2141985</v>
          </cell>
          <cell r="D325">
            <v>-8704332</v>
          </cell>
        </row>
        <row r="326">
          <cell r="A326">
            <v>2126047</v>
          </cell>
          <cell r="B326" t="str">
            <v>UNIVERSAL LIFE INS PAYR DEDUCT</v>
          </cell>
          <cell r="C326">
            <v>-2558053.61</v>
          </cell>
          <cell r="D326">
            <v>-3404190.35</v>
          </cell>
        </row>
        <row r="327">
          <cell r="A327">
            <v>2126048</v>
          </cell>
          <cell r="B327" t="str">
            <v>EMPL OPTIONAL LIFE INSURANCE</v>
          </cell>
          <cell r="C327">
            <v>-1240260.5</v>
          </cell>
          <cell r="D327">
            <v>-1240260.5</v>
          </cell>
        </row>
        <row r="328">
          <cell r="A328">
            <v>2126049</v>
          </cell>
          <cell r="B328" t="str">
            <v>L.A. CITY VANPOOL SUBSIDY</v>
          </cell>
          <cell r="C328">
            <v>0</v>
          </cell>
          <cell r="D328">
            <v>-180</v>
          </cell>
        </row>
        <row r="329">
          <cell r="A329">
            <v>2126050</v>
          </cell>
          <cell r="B329" t="str">
            <v>OFFSET FOR UNBILLED MAIN &amp; SERVICES</v>
          </cell>
          <cell r="C329">
            <v>-72804.25</v>
          </cell>
          <cell r="D329">
            <v>-2126982.5099999998</v>
          </cell>
        </row>
        <row r="330">
          <cell r="A330">
            <v>2126051</v>
          </cell>
          <cell r="B330" t="str">
            <v>INCOME TAX COMPONENT OF CONTRIBUTIONS A</v>
          </cell>
          <cell r="C330">
            <v>-3055594.98</v>
          </cell>
          <cell r="D330">
            <v>-2607525.5299999998</v>
          </cell>
        </row>
        <row r="331">
          <cell r="A331">
            <v>2126052</v>
          </cell>
          <cell r="B331" t="str">
            <v>RESVE FOR LOSS OF GAS SUP PROJ</v>
          </cell>
          <cell r="C331">
            <v>0</v>
          </cell>
          <cell r="D331">
            <v>-501075</v>
          </cell>
        </row>
        <row r="332">
          <cell r="A332">
            <v>2126060</v>
          </cell>
          <cell r="B332" t="str">
            <v>STRATEGIC COLLABORATION LIABILITY</v>
          </cell>
          <cell r="C332">
            <v>-752857.54</v>
          </cell>
          <cell r="D332">
            <v>-1756417.5</v>
          </cell>
        </row>
        <row r="333">
          <cell r="A333">
            <v>2126101</v>
          </cell>
          <cell r="B333" t="str">
            <v>GOODS RECEIVED/INVOICE RECEIVED CLEARIN</v>
          </cell>
          <cell r="C333">
            <v>-753514.48</v>
          </cell>
          <cell r="D333">
            <v>-914880.46</v>
          </cell>
        </row>
        <row r="334">
          <cell r="A334">
            <v>2126103</v>
          </cell>
          <cell r="B334" t="str">
            <v>CONSUMPTION LIABILITY ACCOUNT</v>
          </cell>
          <cell r="C334">
            <v>-12791.5</v>
          </cell>
          <cell r="D334">
            <v>-192439.61</v>
          </cell>
        </row>
        <row r="335">
          <cell r="A335">
            <v>2126105</v>
          </cell>
          <cell r="B335" t="str">
            <v>GR/IR ADJUSTMENT ACCT</v>
          </cell>
          <cell r="C335">
            <v>-3067.37</v>
          </cell>
          <cell r="D335">
            <v>0</v>
          </cell>
        </row>
        <row r="336">
          <cell r="A336">
            <v>2129001</v>
          </cell>
          <cell r="B336" t="str">
            <v>A/P-VERIFIED-PAC INTER TRANS C</v>
          </cell>
          <cell r="C336">
            <v>750000</v>
          </cell>
          <cell r="D336">
            <v>0</v>
          </cell>
        </row>
        <row r="337">
          <cell r="A337">
            <v>2129004</v>
          </cell>
          <cell r="B337" t="str">
            <v>A/P-SO CAL CONS FIN CO</v>
          </cell>
          <cell r="C337">
            <v>-82677.149999999994</v>
          </cell>
          <cell r="D337">
            <v>-82677.149999999994</v>
          </cell>
        </row>
        <row r="338">
          <cell r="A338">
            <v>2129005</v>
          </cell>
          <cell r="B338" t="str">
            <v>A/P-EMS</v>
          </cell>
          <cell r="C338">
            <v>-44432.27</v>
          </cell>
          <cell r="D338">
            <v>-44534.43</v>
          </cell>
        </row>
        <row r="339">
          <cell r="A339">
            <v>2129007</v>
          </cell>
          <cell r="B339" t="str">
            <v>A/P-AIG TRADING COMPANY</v>
          </cell>
          <cell r="C339">
            <v>-14850</v>
          </cell>
          <cell r="D339">
            <v>-24189</v>
          </cell>
        </row>
        <row r="340">
          <cell r="A340">
            <v>2129018</v>
          </cell>
          <cell r="B340" t="str">
            <v>A/P-FWSC</v>
          </cell>
          <cell r="C340">
            <v>-419115.06</v>
          </cell>
          <cell r="D340">
            <v>-957853.83</v>
          </cell>
        </row>
        <row r="341">
          <cell r="A341">
            <v>2129019</v>
          </cell>
          <cell r="B341" t="str">
            <v>A/P-(FWSC) PMTS. BY WIRE TRANSFER</v>
          </cell>
          <cell r="C341">
            <v>0</v>
          </cell>
          <cell r="D341">
            <v>611984.88</v>
          </cell>
        </row>
        <row r="342">
          <cell r="A342">
            <v>2129104</v>
          </cell>
          <cell r="B342" t="str">
            <v>A/P AFFIL-SEMPRA ENERGY INTERNATIONAL</v>
          </cell>
          <cell r="C342">
            <v>0</v>
          </cell>
          <cell r="D342">
            <v>-336868.24</v>
          </cell>
        </row>
        <row r="343">
          <cell r="A343">
            <v>2130001</v>
          </cell>
          <cell r="B343" t="str">
            <v>CUST DEPS GAS</v>
          </cell>
          <cell r="C343">
            <v>-32788164.129999999</v>
          </cell>
          <cell r="D343">
            <v>-33571334.159999996</v>
          </cell>
        </row>
        <row r="344">
          <cell r="A344">
            <v>2130002</v>
          </cell>
          <cell r="B344" t="str">
            <v>CUST DEPS UNPOSTED TRANSACTION</v>
          </cell>
          <cell r="C344">
            <v>1240.3800000000001</v>
          </cell>
          <cell r="D344">
            <v>1240.3800000000001</v>
          </cell>
        </row>
        <row r="345">
          <cell r="A345">
            <v>2130003</v>
          </cell>
          <cell r="B345" t="str">
            <v>UNPOSTED CASH TRANSACTION-235.501</v>
          </cell>
          <cell r="C345">
            <v>-16050</v>
          </cell>
          <cell r="D345">
            <v>-16050</v>
          </cell>
        </row>
        <row r="346">
          <cell r="A346">
            <v>2130004</v>
          </cell>
          <cell r="B346" t="str">
            <v>UNPOSTED CASH TRANSACTION-235.502</v>
          </cell>
          <cell r="C346">
            <v>16499</v>
          </cell>
          <cell r="D346">
            <v>16499</v>
          </cell>
        </row>
        <row r="347">
          <cell r="A347">
            <v>2160009</v>
          </cell>
          <cell r="B347" t="str">
            <v>EMPLOYEE UNITED WAY</v>
          </cell>
          <cell r="C347">
            <v>563117.56000000006</v>
          </cell>
          <cell r="D347">
            <v>8807.77</v>
          </cell>
        </row>
        <row r="348">
          <cell r="A348">
            <v>2160012</v>
          </cell>
          <cell r="B348" t="str">
            <v>EMPLOYEE PARK/VANPOOL</v>
          </cell>
          <cell r="C348">
            <v>-4123.5</v>
          </cell>
          <cell r="D348">
            <v>2102.5</v>
          </cell>
        </row>
        <row r="349">
          <cell r="A349">
            <v>2160014</v>
          </cell>
          <cell r="B349" t="str">
            <v>HEALTHCARE FSA</v>
          </cell>
          <cell r="C349">
            <v>769341.34</v>
          </cell>
          <cell r="D349">
            <v>0</v>
          </cell>
        </row>
        <row r="350">
          <cell r="A350">
            <v>2160015</v>
          </cell>
          <cell r="B350" t="str">
            <v>DEPENDENT CARE FSA</v>
          </cell>
          <cell r="C350">
            <v>635542.86</v>
          </cell>
          <cell r="D350">
            <v>0</v>
          </cell>
        </row>
        <row r="351">
          <cell r="A351">
            <v>2160018</v>
          </cell>
          <cell r="B351" t="str">
            <v>LONG-TERM CARE INSURANCE</v>
          </cell>
          <cell r="C351">
            <v>3220.47</v>
          </cell>
          <cell r="D351">
            <v>0</v>
          </cell>
        </row>
        <row r="352">
          <cell r="A352">
            <v>2160029</v>
          </cell>
          <cell r="B352" t="str">
            <v>AP AUDITED PAYROLLS</v>
          </cell>
          <cell r="C352">
            <v>-13618635.529999999</v>
          </cell>
          <cell r="D352">
            <v>-9681772.5399999991</v>
          </cell>
        </row>
        <row r="353">
          <cell r="A353">
            <v>2160030</v>
          </cell>
          <cell r="B353" t="str">
            <v>AP UNAUDITED PAYROLLS</v>
          </cell>
          <cell r="C353">
            <v>-31594742.969999999</v>
          </cell>
          <cell r="D353">
            <v>-40463040.229999997</v>
          </cell>
        </row>
        <row r="354">
          <cell r="A354">
            <v>2160031</v>
          </cell>
          <cell r="B354" t="str">
            <v>AP PAYROLL ADJUSTMENTS</v>
          </cell>
          <cell r="C354">
            <v>-751.45</v>
          </cell>
          <cell r="D354">
            <v>-751.45</v>
          </cell>
        </row>
        <row r="355">
          <cell r="A355">
            <v>2163002</v>
          </cell>
          <cell r="B355" t="str">
            <v>EMPLOYEE WITHHOLD FICA</v>
          </cell>
          <cell r="C355">
            <v>69776.649999999994</v>
          </cell>
          <cell r="D355">
            <v>0</v>
          </cell>
        </row>
        <row r="356">
          <cell r="A356">
            <v>2163003</v>
          </cell>
          <cell r="B356" t="str">
            <v>EMPLOYER  FICA</v>
          </cell>
          <cell r="C356">
            <v>15306.37</v>
          </cell>
          <cell r="D356">
            <v>0</v>
          </cell>
        </row>
        <row r="357">
          <cell r="A357">
            <v>2163004</v>
          </cell>
          <cell r="B357" t="str">
            <v>EMPLOYEE WITHHOLD SIT</v>
          </cell>
          <cell r="C357">
            <v>10775.42</v>
          </cell>
          <cell r="D357">
            <v>0</v>
          </cell>
        </row>
        <row r="358">
          <cell r="A358">
            <v>2163005</v>
          </cell>
          <cell r="B358" t="str">
            <v>EMPLOYEE WITHHOLD SDI/UC</v>
          </cell>
          <cell r="C358">
            <v>299.60000000000002</v>
          </cell>
          <cell r="D358">
            <v>0</v>
          </cell>
        </row>
        <row r="359">
          <cell r="A359">
            <v>2163010</v>
          </cell>
          <cell r="B359" t="str">
            <v>ACCRUED USE TAX-CA</v>
          </cell>
          <cell r="C359">
            <v>-39705.67</v>
          </cell>
          <cell r="D359">
            <v>-33489.83</v>
          </cell>
        </row>
        <row r="360">
          <cell r="A360">
            <v>2163014</v>
          </cell>
          <cell r="B360" t="str">
            <v>TAXES ACCRUED FED PAYROLL TAX</v>
          </cell>
          <cell r="C360">
            <v>-815779.86</v>
          </cell>
          <cell r="D360">
            <v>-1237141.3799999999</v>
          </cell>
        </row>
        <row r="361">
          <cell r="A361">
            <v>2163015</v>
          </cell>
          <cell r="B361" t="str">
            <v>TAXES ACCRUED STATE PAYRL TAX</v>
          </cell>
          <cell r="C361">
            <v>-8440.73</v>
          </cell>
          <cell r="D361">
            <v>-45970.16</v>
          </cell>
        </row>
        <row r="362">
          <cell r="A362">
            <v>2163016</v>
          </cell>
          <cell r="B362" t="str">
            <v>TAXES ACCRUED AD VALOREM</v>
          </cell>
          <cell r="C362">
            <v>-5349753.49</v>
          </cell>
          <cell r="D362">
            <v>0</v>
          </cell>
        </row>
        <row r="363">
          <cell r="A363">
            <v>2163017</v>
          </cell>
          <cell r="B363" t="str">
            <v>ACCRUED LOCAL FRANCHISE PYMTS</v>
          </cell>
          <cell r="C363">
            <v>-17108164.050000001</v>
          </cell>
          <cell r="D363">
            <v>-27091331.559999999</v>
          </cell>
        </row>
        <row r="364">
          <cell r="A364">
            <v>2163044</v>
          </cell>
          <cell r="B364" t="str">
            <v>FED CNG FUEL TAX</v>
          </cell>
          <cell r="C364">
            <v>-8476.85</v>
          </cell>
          <cell r="D364">
            <v>0</v>
          </cell>
        </row>
        <row r="365">
          <cell r="A365">
            <v>2165001</v>
          </cell>
          <cell r="B365" t="str">
            <v>RIVERSIDE COUNTY TS TAX</v>
          </cell>
          <cell r="C365">
            <v>-6685.54</v>
          </cell>
          <cell r="D365">
            <v>-6685.54</v>
          </cell>
        </row>
        <row r="366">
          <cell r="A366">
            <v>2165002</v>
          </cell>
          <cell r="B366" t="str">
            <v>EMP DISABLTY INS TAX DEDS</v>
          </cell>
          <cell r="C366">
            <v>6951489.8600000003</v>
          </cell>
          <cell r="D366">
            <v>33727.870000000003</v>
          </cell>
        </row>
        <row r="367">
          <cell r="A367">
            <v>2165003</v>
          </cell>
          <cell r="B367" t="str">
            <v>AMTS WTHLD FOR EMP FIT</v>
          </cell>
          <cell r="C367">
            <v>3164576.29</v>
          </cell>
          <cell r="D367">
            <v>1661095.34</v>
          </cell>
        </row>
        <row r="368">
          <cell r="A368">
            <v>2165004</v>
          </cell>
          <cell r="B368" t="str">
            <v>EMP DEDS FED SOCIAL SECURITY</v>
          </cell>
          <cell r="C368">
            <v>623224.86</v>
          </cell>
          <cell r="D368">
            <v>-215704.52</v>
          </cell>
        </row>
        <row r="369">
          <cell r="A369">
            <v>2165005</v>
          </cell>
          <cell r="B369" t="str">
            <v>STATE LOCAL &amp;USE TAXES COLLECT</v>
          </cell>
          <cell r="C369">
            <v>-14281.56</v>
          </cell>
          <cell r="D369">
            <v>-14226.78</v>
          </cell>
        </row>
        <row r="370">
          <cell r="A370">
            <v>2165006</v>
          </cell>
          <cell r="B370" t="str">
            <v>AMTS WITHLD FOR PERS TAX DIVS</v>
          </cell>
          <cell r="C370">
            <v>-215.25</v>
          </cell>
          <cell r="D370">
            <v>-215.25</v>
          </cell>
        </row>
        <row r="371">
          <cell r="A371">
            <v>2165007</v>
          </cell>
          <cell r="B371" t="str">
            <v>LACTC TRANSPORTATION TAX</v>
          </cell>
          <cell r="C371">
            <v>-1091.28</v>
          </cell>
          <cell r="D371">
            <v>-1162.31</v>
          </cell>
        </row>
        <row r="372">
          <cell r="A372">
            <v>2165008</v>
          </cell>
          <cell r="B372" t="str">
            <v>UTILITY USERS TAX BILLED</v>
          </cell>
          <cell r="C372">
            <v>-8629230.0500000007</v>
          </cell>
          <cell r="D372">
            <v>-11621865.99</v>
          </cell>
        </row>
        <row r="373">
          <cell r="A373">
            <v>2165009</v>
          </cell>
          <cell r="B373" t="str">
            <v>AMTS WITHLD EMP STATE INC TAX</v>
          </cell>
          <cell r="C373">
            <v>-4656505.1100000003</v>
          </cell>
          <cell r="D373">
            <v>1722820.98</v>
          </cell>
        </row>
        <row r="374">
          <cell r="A374">
            <v>2165010</v>
          </cell>
          <cell r="B374" t="str">
            <v>FUEL CELL ST ENERGY TAX BILLED</v>
          </cell>
          <cell r="C374">
            <v>-87.09</v>
          </cell>
          <cell r="D374">
            <v>-246.71</v>
          </cell>
        </row>
        <row r="375">
          <cell r="A375">
            <v>2165011</v>
          </cell>
          <cell r="B375" t="str">
            <v>AMTS WITHLD STATE INC TAX OTHR</v>
          </cell>
          <cell r="C375">
            <v>10287.450000000001</v>
          </cell>
          <cell r="D375">
            <v>10287.450000000001</v>
          </cell>
        </row>
        <row r="376">
          <cell r="A376">
            <v>2165012</v>
          </cell>
          <cell r="B376" t="str">
            <v>BACKUP WITHHOLDING PMTS FED</v>
          </cell>
          <cell r="C376">
            <v>-2657.45</v>
          </cell>
          <cell r="D376">
            <v>-2657.45</v>
          </cell>
        </row>
        <row r="377">
          <cell r="A377">
            <v>2165013</v>
          </cell>
          <cell r="B377" t="str">
            <v>BACKUP WITHHOLDING PMTS STATE</v>
          </cell>
          <cell r="C377">
            <v>-5435.26</v>
          </cell>
          <cell r="D377">
            <v>-5435.26</v>
          </cell>
        </row>
        <row r="378">
          <cell r="A378">
            <v>2165014</v>
          </cell>
          <cell r="B378" t="str">
            <v>RIVERSIDE CO TS TAX</v>
          </cell>
          <cell r="C378">
            <v>-74.45</v>
          </cell>
          <cell r="D378">
            <v>-58.68</v>
          </cell>
        </row>
        <row r="379">
          <cell r="A379">
            <v>2165015</v>
          </cell>
          <cell r="B379" t="str">
            <v>SAN BERNARDINO CO TS TAX</v>
          </cell>
          <cell r="C379">
            <v>-52.64</v>
          </cell>
          <cell r="D379">
            <v>-68.55</v>
          </cell>
        </row>
        <row r="380">
          <cell r="A380">
            <v>2165016</v>
          </cell>
          <cell r="B380" t="str">
            <v>SANTA BARBARA CO TS TAX</v>
          </cell>
          <cell r="C380">
            <v>-17.82</v>
          </cell>
          <cell r="D380">
            <v>-14.82</v>
          </cell>
        </row>
        <row r="381">
          <cell r="A381">
            <v>2165017</v>
          </cell>
          <cell r="B381" t="str">
            <v>IMPERIAL CO LOCAL TS TAX</v>
          </cell>
          <cell r="C381">
            <v>-3.6</v>
          </cell>
          <cell r="D381">
            <v>-5.67</v>
          </cell>
        </row>
        <row r="382">
          <cell r="A382">
            <v>2165018</v>
          </cell>
          <cell r="B382" t="str">
            <v>ORANGE COUNTY LOCAL TS TAX</v>
          </cell>
          <cell r="C382">
            <v>-109.19</v>
          </cell>
          <cell r="D382">
            <v>-125.65</v>
          </cell>
        </row>
        <row r="383">
          <cell r="A383">
            <v>2165020</v>
          </cell>
          <cell r="B383" t="str">
            <v>NGV FUEL ST TAX  SALES OF NAT GAS  VEH</v>
          </cell>
          <cell r="C383">
            <v>-12589.57</v>
          </cell>
          <cell r="D383">
            <v>-17671.509999999998</v>
          </cell>
        </row>
        <row r="384">
          <cell r="A384">
            <v>2165021</v>
          </cell>
          <cell r="B384" t="str">
            <v>NGV FUEL FED TAX SALES OF CMPRSSD NAT G</v>
          </cell>
          <cell r="C384">
            <v>72998.539999999994</v>
          </cell>
          <cell r="D384">
            <v>10987.49</v>
          </cell>
        </row>
        <row r="385">
          <cell r="A385">
            <v>2165025</v>
          </cell>
          <cell r="B385" t="str">
            <v>FRESNO COUNTY DISTRICT TAX TRANSACTIONS</v>
          </cell>
          <cell r="C385">
            <v>-2</v>
          </cell>
          <cell r="D385">
            <v>-2.36</v>
          </cell>
        </row>
        <row r="386">
          <cell r="A386">
            <v>2165026</v>
          </cell>
          <cell r="B386" t="str">
            <v>SAN DIEGO COUNTY DIST TAX TRANSACTIONS</v>
          </cell>
          <cell r="C386">
            <v>-49.44</v>
          </cell>
          <cell r="D386">
            <v>-10.35</v>
          </cell>
        </row>
        <row r="387">
          <cell r="A387">
            <v>2165027</v>
          </cell>
          <cell r="B387" t="str">
            <v>VENTURA COUNTY SALES TAX</v>
          </cell>
          <cell r="C387">
            <v>0</v>
          </cell>
          <cell r="D387">
            <v>-0.09</v>
          </cell>
        </row>
        <row r="388">
          <cell r="A388">
            <v>2165032</v>
          </cell>
          <cell r="B388" t="str">
            <v>A/P COMBINED STATE-LOCAL TAX</v>
          </cell>
          <cell r="C388">
            <v>-131.91999999999999</v>
          </cell>
          <cell r="D388">
            <v>-15.32</v>
          </cell>
        </row>
        <row r="389">
          <cell r="A389">
            <v>2170006</v>
          </cell>
          <cell r="B389" t="str">
            <v>TAXES ACCRUED FED INCOME</v>
          </cell>
          <cell r="C389">
            <v>-16177001</v>
          </cell>
          <cell r="D389">
            <v>90297761</v>
          </cell>
        </row>
        <row r="390">
          <cell r="A390">
            <v>2170007</v>
          </cell>
          <cell r="B390" t="str">
            <v>TAX ACCRD STATE CORP FRAN TAX</v>
          </cell>
          <cell r="C390">
            <v>-4730003.91</v>
          </cell>
          <cell r="D390">
            <v>12790377.09</v>
          </cell>
        </row>
        <row r="391">
          <cell r="A391">
            <v>2170008</v>
          </cell>
          <cell r="B391" t="str">
            <v>ACCRUED FEDERAL INCOME TAXES (PRC)</v>
          </cell>
          <cell r="C391">
            <v>0</v>
          </cell>
          <cell r="D391">
            <v>-89398760</v>
          </cell>
        </row>
        <row r="392">
          <cell r="A392">
            <v>2170009</v>
          </cell>
          <cell r="B392" t="str">
            <v>ACCRUED STATE INCOME TAXES (PRC)</v>
          </cell>
          <cell r="C392">
            <v>0</v>
          </cell>
          <cell r="D392">
            <v>-17590625</v>
          </cell>
        </row>
        <row r="393">
          <cell r="A393">
            <v>2171000</v>
          </cell>
          <cell r="B393" t="str">
            <v>DEFERRED FIT-CURRENT</v>
          </cell>
          <cell r="C393">
            <v>0</v>
          </cell>
          <cell r="D393">
            <v>15025902</v>
          </cell>
        </row>
        <row r="394">
          <cell r="A394">
            <v>2172001</v>
          </cell>
          <cell r="B394" t="str">
            <v>TX REC CR-DEF FIT CURRENT</v>
          </cell>
          <cell r="C394">
            <v>15728123</v>
          </cell>
          <cell r="D394">
            <v>0</v>
          </cell>
        </row>
        <row r="395">
          <cell r="A395">
            <v>2172003</v>
          </cell>
          <cell r="B395" t="str">
            <v>TX REC CR-DEF SIT CURRENT</v>
          </cell>
          <cell r="C395">
            <v>8777512</v>
          </cell>
          <cell r="D395">
            <v>0</v>
          </cell>
        </row>
        <row r="396">
          <cell r="A396">
            <v>2173000</v>
          </cell>
          <cell r="B396" t="str">
            <v>DEFERRED SIT-CURRENT</v>
          </cell>
          <cell r="C396">
            <v>0</v>
          </cell>
          <cell r="D396">
            <v>10103512</v>
          </cell>
        </row>
        <row r="397">
          <cell r="A397">
            <v>2180007</v>
          </cell>
          <cell r="B397" t="str">
            <v>DIVIDENDS FROM SOCAL PREFERRED</v>
          </cell>
          <cell r="C397">
            <v>-215510.77</v>
          </cell>
          <cell r="D397">
            <v>-323266.13</v>
          </cell>
        </row>
        <row r="398">
          <cell r="A398">
            <v>2180008</v>
          </cell>
          <cell r="B398" t="str">
            <v>DIVIDENDS ACCRUED</v>
          </cell>
          <cell r="C398">
            <v>0</v>
          </cell>
          <cell r="D398">
            <v>-0.01</v>
          </cell>
        </row>
        <row r="399">
          <cell r="A399">
            <v>2183001</v>
          </cell>
          <cell r="B399" t="str">
            <v>INT ACCRUED ON LONG-TERM DEBT</v>
          </cell>
          <cell r="C399">
            <v>-17229801.899999999</v>
          </cell>
          <cell r="D399">
            <v>-11746142.49</v>
          </cell>
        </row>
        <row r="400">
          <cell r="A400">
            <v>2183002</v>
          </cell>
          <cell r="B400" t="str">
            <v>INT ACCRUED ON OTHR LIABILITY</v>
          </cell>
          <cell r="C400">
            <v>-10615878.42</v>
          </cell>
          <cell r="D400">
            <v>-12335420.810000001</v>
          </cell>
        </row>
        <row r="401">
          <cell r="A401">
            <v>2183003</v>
          </cell>
          <cell r="B401" t="str">
            <v>INT ACCRUED ON MED-TERM NOTES</v>
          </cell>
          <cell r="C401">
            <v>-5954250.0599999996</v>
          </cell>
          <cell r="D401">
            <v>-4844500.04</v>
          </cell>
        </row>
        <row r="402">
          <cell r="A402">
            <v>2183054</v>
          </cell>
          <cell r="B402" t="str">
            <v>INT ACCR RDD PROJECTS</v>
          </cell>
          <cell r="C402">
            <v>-15428.96</v>
          </cell>
          <cell r="D402">
            <v>-12519.61</v>
          </cell>
        </row>
        <row r="403">
          <cell r="A403">
            <v>2197050</v>
          </cell>
          <cell r="B403" t="str">
            <v>LEASED VEHICLE PAYABLE CLEARING-BLC</v>
          </cell>
          <cell r="C403">
            <v>12941.09</v>
          </cell>
          <cell r="D403">
            <v>9429.7999999999993</v>
          </cell>
        </row>
        <row r="404">
          <cell r="A404">
            <v>2197061</v>
          </cell>
          <cell r="B404" t="str">
            <v>CURRENT PORTION IBNR LIABILITY CONTRA</v>
          </cell>
          <cell r="C404">
            <v>-2697650</v>
          </cell>
          <cell r="D404">
            <v>0</v>
          </cell>
        </row>
        <row r="405">
          <cell r="A405">
            <v>2197063</v>
          </cell>
          <cell r="B405" t="str">
            <v>PROV WORKERS-CURRENT PORTION</v>
          </cell>
          <cell r="C405">
            <v>-12500000</v>
          </cell>
          <cell r="D405">
            <v>0</v>
          </cell>
        </row>
        <row r="406">
          <cell r="A406">
            <v>2200001</v>
          </cell>
          <cell r="B406" t="str">
            <v>DUE TO PARENT FROM SOCALGAS</v>
          </cell>
          <cell r="C406">
            <v>0</v>
          </cell>
          <cell r="D406">
            <v>-14324628.59</v>
          </cell>
        </row>
        <row r="407">
          <cell r="A407">
            <v>2330003</v>
          </cell>
          <cell r="B407" t="str">
            <v>FRST MRT BNDS SER Y 8-3/4 2021-ISSUANCE</v>
          </cell>
          <cell r="C407">
            <v>-150000000</v>
          </cell>
          <cell r="D407">
            <v>-150000000</v>
          </cell>
        </row>
        <row r="408">
          <cell r="A408">
            <v>2330004</v>
          </cell>
          <cell r="B408" t="str">
            <v>1ST MORTG BONDS SERIES Z-2002-ISSUANCES</v>
          </cell>
          <cell r="C408">
            <v>-100000000</v>
          </cell>
          <cell r="D408">
            <v>-100000000</v>
          </cell>
        </row>
        <row r="409">
          <cell r="A409">
            <v>2330006</v>
          </cell>
          <cell r="B409" t="str">
            <v>FIRST MORT BONDS  SERIES BB (7-3/8%) DU</v>
          </cell>
          <cell r="C409">
            <v>-100000000</v>
          </cell>
          <cell r="D409">
            <v>-100000000</v>
          </cell>
        </row>
        <row r="410">
          <cell r="A410">
            <v>2330008</v>
          </cell>
          <cell r="B410" t="str">
            <v>SERIES DD:FIRST MORT BONDS  (7-1/2%) DU</v>
          </cell>
          <cell r="C410">
            <v>-125000000</v>
          </cell>
          <cell r="D410">
            <v>-125000000</v>
          </cell>
        </row>
        <row r="411">
          <cell r="A411">
            <v>2330009</v>
          </cell>
          <cell r="B411" t="str">
            <v>SERIES EE:1ST MORT BONDS DUE 2025 NON-R</v>
          </cell>
          <cell r="C411">
            <v>-175000000</v>
          </cell>
          <cell r="D411">
            <v>-175000000</v>
          </cell>
        </row>
        <row r="412">
          <cell r="A412">
            <v>2330010</v>
          </cell>
          <cell r="B412" t="str">
            <v>SERIES FF:1ST MORT BONDS DUE2003  NON-R</v>
          </cell>
          <cell r="C412">
            <v>-100000000</v>
          </cell>
          <cell r="D412">
            <v>-100000000</v>
          </cell>
        </row>
        <row r="413">
          <cell r="A413">
            <v>2330014</v>
          </cell>
          <cell r="B413" t="str">
            <v>OLTD: SWSS FRC BND 7 1/2% R-10-ISSUANCE</v>
          </cell>
          <cell r="C413">
            <v>-7877038.2400000002</v>
          </cell>
          <cell r="D413">
            <v>-7877038.2400000002</v>
          </cell>
        </row>
        <row r="414">
          <cell r="A414">
            <v>2330015</v>
          </cell>
          <cell r="B414" t="str">
            <v>OTHER LONG-TERM DEBT:MED-TERM-ISSUANCES</v>
          </cell>
          <cell r="C414">
            <v>-195000000</v>
          </cell>
          <cell r="D414">
            <v>-225000000</v>
          </cell>
        </row>
        <row r="415">
          <cell r="A415">
            <v>2330017</v>
          </cell>
          <cell r="B415" t="str">
            <v>A/P OTH LONG-TRM DEBT DUE 1 YR</v>
          </cell>
          <cell r="C415">
            <v>0</v>
          </cell>
          <cell r="D415">
            <v>30000000</v>
          </cell>
        </row>
        <row r="416">
          <cell r="A416">
            <v>2355000</v>
          </cell>
          <cell r="B416" t="str">
            <v>CAC TAX-FEDERAL</v>
          </cell>
          <cell r="C416">
            <v>1718777.66</v>
          </cell>
          <cell r="D416">
            <v>1985511.55</v>
          </cell>
        </row>
        <row r="417">
          <cell r="A417">
            <v>2355001</v>
          </cell>
          <cell r="B417" t="str">
            <v>CAC TAX-STATE</v>
          </cell>
          <cell r="C417">
            <v>-358078.11</v>
          </cell>
          <cell r="D417">
            <v>-70064.45</v>
          </cell>
        </row>
        <row r="418">
          <cell r="A418">
            <v>2410013</v>
          </cell>
          <cell r="B418" t="str">
            <v>DEF FED INCOME TAXES-NON CRNT</v>
          </cell>
          <cell r="C418">
            <v>-366181191</v>
          </cell>
          <cell r="D418">
            <v>-370571770</v>
          </cell>
        </row>
        <row r="419">
          <cell r="A419">
            <v>2410014</v>
          </cell>
          <cell r="B419" t="str">
            <v>DEF TAX-CONTRIB IN AID OF CONS-FED</v>
          </cell>
          <cell r="C419">
            <v>1173780</v>
          </cell>
          <cell r="D419">
            <v>3647172</v>
          </cell>
        </row>
        <row r="420">
          <cell r="A420">
            <v>2410015</v>
          </cell>
          <cell r="B420" t="str">
            <v>DEF TAX-TAX GROSS-UP OF CIAC-FED</v>
          </cell>
          <cell r="C420">
            <v>275179</v>
          </cell>
          <cell r="D420">
            <v>997444</v>
          </cell>
        </row>
        <row r="421">
          <cell r="A421">
            <v>2410016</v>
          </cell>
          <cell r="B421" t="str">
            <v>DEFERRED FED INC TAXES NON-CURRENT (PRC</v>
          </cell>
          <cell r="C421">
            <v>30830143</v>
          </cell>
          <cell r="D421">
            <v>71939227</v>
          </cell>
        </row>
        <row r="422">
          <cell r="A422">
            <v>2420011</v>
          </cell>
          <cell r="B422" t="str">
            <v>DEF TAXES ON CONTRIBUTIONS IN AID OF CO</v>
          </cell>
          <cell r="C422">
            <v>1939911</v>
          </cell>
          <cell r="D422">
            <v>2423389</v>
          </cell>
        </row>
        <row r="423">
          <cell r="A423">
            <v>2420012</v>
          </cell>
          <cell r="B423" t="str">
            <v>DEF TAXES ON TAX GROSS-UP PORTION OF CI</v>
          </cell>
          <cell r="C423">
            <v>780110</v>
          </cell>
          <cell r="D423">
            <v>900876</v>
          </cell>
        </row>
        <row r="424">
          <cell r="A424">
            <v>2420013</v>
          </cell>
          <cell r="B424" t="str">
            <v>DEFERRED STATE INCOME TAXES NON-CURRENT</v>
          </cell>
          <cell r="C424">
            <v>-34954894</v>
          </cell>
          <cell r="D424">
            <v>-28144457</v>
          </cell>
        </row>
        <row r="425">
          <cell r="A425">
            <v>2430001</v>
          </cell>
          <cell r="B425" t="str">
            <v>ACC DEF INC TAX 2 YR AVG</v>
          </cell>
          <cell r="C425">
            <v>0</v>
          </cell>
          <cell r="D425">
            <v>-576821.52</v>
          </cell>
        </row>
        <row r="426">
          <cell r="A426">
            <v>2430002</v>
          </cell>
          <cell r="B426" t="str">
            <v>ACC DEF INC TAX CR 6% INCREMTL</v>
          </cell>
          <cell r="C426">
            <v>-52760712.520000003</v>
          </cell>
          <cell r="D426">
            <v>-53981983</v>
          </cell>
        </row>
        <row r="427">
          <cell r="A427">
            <v>2430003</v>
          </cell>
          <cell r="B427" t="str">
            <v>ACCUMULATED DEFERRED ITC</v>
          </cell>
          <cell r="C427">
            <v>-918726.19</v>
          </cell>
          <cell r="D427">
            <v>-1005531.19</v>
          </cell>
        </row>
        <row r="428">
          <cell r="A428">
            <v>2500007</v>
          </cell>
          <cell r="B428" t="str">
            <v>PROV WORKERS</v>
          </cell>
          <cell r="C428">
            <v>-26610817</v>
          </cell>
          <cell r="D428">
            <v>0</v>
          </cell>
        </row>
        <row r="429">
          <cell r="A429">
            <v>2500008</v>
          </cell>
          <cell r="B429" t="str">
            <v>PROV WORKERS-CURRENT CONTRA</v>
          </cell>
          <cell r="C429">
            <v>12500000</v>
          </cell>
          <cell r="D429">
            <v>0</v>
          </cell>
        </row>
        <row r="430">
          <cell r="A430">
            <v>2500012</v>
          </cell>
          <cell r="B430" t="str">
            <v>PROV FOR PROPERTY DAMAGE</v>
          </cell>
          <cell r="C430">
            <v>-298023.27</v>
          </cell>
          <cell r="D430">
            <v>0</v>
          </cell>
        </row>
        <row r="431">
          <cell r="A431">
            <v>2500016</v>
          </cell>
          <cell r="B431" t="str">
            <v>PROV FOR BODILY INJURY</v>
          </cell>
          <cell r="C431">
            <v>-3234105.79</v>
          </cell>
          <cell r="D431">
            <v>0</v>
          </cell>
        </row>
        <row r="432">
          <cell r="A432">
            <v>2500068</v>
          </cell>
          <cell r="B432" t="str">
            <v>FAS 112 LIABILITY</v>
          </cell>
          <cell r="C432">
            <v>-3810000</v>
          </cell>
          <cell r="D432">
            <v>0</v>
          </cell>
        </row>
        <row r="433">
          <cell r="A433">
            <v>2500069</v>
          </cell>
          <cell r="B433" t="str">
            <v>PROV WORKERS-IBNR NONCURRENT</v>
          </cell>
          <cell r="C433">
            <v>-14475697</v>
          </cell>
          <cell r="D433">
            <v>0</v>
          </cell>
        </row>
        <row r="434">
          <cell r="A434">
            <v>2504005</v>
          </cell>
          <cell r="B434" t="str">
            <v>EXECUTIVE SRSP LIABILITY</v>
          </cell>
          <cell r="C434">
            <v>-6435582</v>
          </cell>
          <cell r="D434">
            <v>0</v>
          </cell>
        </row>
        <row r="435">
          <cell r="A435">
            <v>2504028</v>
          </cell>
          <cell r="B435" t="str">
            <v>UNREFUNDED BALANCE FOR MAIN EXTENSION</v>
          </cell>
          <cell r="C435">
            <v>-21342753.609999999</v>
          </cell>
          <cell r="D435">
            <v>-22749589.530000001</v>
          </cell>
        </row>
        <row r="436">
          <cell r="A436">
            <v>2504029</v>
          </cell>
          <cell r="B436" t="str">
            <v>UNREFNDABLE CRS FOR DEF (CNTRA</v>
          </cell>
          <cell r="C436">
            <v>-3423281.63</v>
          </cell>
          <cell r="D436">
            <v>-3423281.63</v>
          </cell>
        </row>
        <row r="437">
          <cell r="A437">
            <v>2504030</v>
          </cell>
          <cell r="B437" t="str">
            <v>UNRECOVERED DEF CNTRA DEBIT</v>
          </cell>
          <cell r="C437">
            <v>1239767.8500000001</v>
          </cell>
          <cell r="D437">
            <v>1239767.8500000001</v>
          </cell>
        </row>
        <row r="438">
          <cell r="A438">
            <v>2504031</v>
          </cell>
          <cell r="B438" t="str">
            <v>UNREFUNDED BALANCE FOR TEMP SERVICES</v>
          </cell>
          <cell r="C438">
            <v>-572211.66</v>
          </cell>
          <cell r="D438">
            <v>-711021.69</v>
          </cell>
        </row>
        <row r="439">
          <cell r="A439">
            <v>2504032</v>
          </cell>
          <cell r="B439" t="str">
            <v>UNREFUNDED BALANCE FOR STUB SERVICES</v>
          </cell>
          <cell r="C439">
            <v>-1619387.5</v>
          </cell>
          <cell r="D439">
            <v>-1504891.96</v>
          </cell>
        </row>
        <row r="440">
          <cell r="A440">
            <v>2504033</v>
          </cell>
          <cell r="B440" t="str">
            <v>UNREFUNDED BALANCE FOR SERVICES</v>
          </cell>
          <cell r="C440">
            <v>-486852.41</v>
          </cell>
          <cell r="D440">
            <v>-208118.99</v>
          </cell>
        </row>
        <row r="441">
          <cell r="A441">
            <v>2504034</v>
          </cell>
          <cell r="B441" t="str">
            <v>MONTEBELLO STORAGE FEE IMPOUND</v>
          </cell>
          <cell r="C441">
            <v>-23158.51</v>
          </cell>
          <cell r="D441">
            <v>-23158.51</v>
          </cell>
        </row>
        <row r="442">
          <cell r="A442">
            <v>2504035</v>
          </cell>
          <cell r="B442" t="str">
            <v>MONTEBELLO 8TH ZONE ROYALTY</v>
          </cell>
          <cell r="C442">
            <v>-1406.54</v>
          </cell>
          <cell r="D442">
            <v>-1406.54</v>
          </cell>
        </row>
        <row r="443">
          <cell r="A443">
            <v>2504036</v>
          </cell>
          <cell r="B443" t="str">
            <v>MISC DEF CR SUNDRY NONCURRENT</v>
          </cell>
          <cell r="C443">
            <v>-50981391.520000003</v>
          </cell>
          <cell r="D443">
            <v>-133418305.5</v>
          </cell>
        </row>
        <row r="444">
          <cell r="A444">
            <v>2504037</v>
          </cell>
          <cell r="B444" t="str">
            <v>OTHER DEF CR-ITC OF C&amp;A</v>
          </cell>
          <cell r="C444">
            <v>0</v>
          </cell>
          <cell r="D444">
            <v>458.64</v>
          </cell>
        </row>
        <row r="445">
          <cell r="A445">
            <v>2504038</v>
          </cell>
          <cell r="B445" t="str">
            <v>RESERVE FOR GAIN ON SALE OF PROPERTY</v>
          </cell>
          <cell r="C445">
            <v>-21250253.890000001</v>
          </cell>
          <cell r="D445">
            <v>-21360127.829999998</v>
          </cell>
        </row>
        <row r="446">
          <cell r="A446">
            <v>2504039</v>
          </cell>
          <cell r="B446" t="str">
            <v>SERP ADDITIONAL MINIMUM LIABILITY</v>
          </cell>
          <cell r="C446">
            <v>-1514651</v>
          </cell>
          <cell r="D446">
            <v>0</v>
          </cell>
        </row>
        <row r="447">
          <cell r="A447">
            <v>2504043</v>
          </cell>
          <cell r="B447" t="str">
            <v>SEMPRA I/C SERP ADDITIONAL MINIMUM LIAB</v>
          </cell>
          <cell r="C447">
            <v>-883040</v>
          </cell>
          <cell r="D447">
            <v>0</v>
          </cell>
        </row>
        <row r="448">
          <cell r="A448">
            <v>2504137</v>
          </cell>
          <cell r="B448" t="str">
            <v>ENVIRON. CLEAN-UP LIABILITY</v>
          </cell>
          <cell r="C448">
            <v>-63000000</v>
          </cell>
          <cell r="D448">
            <v>0</v>
          </cell>
        </row>
        <row r="449">
          <cell r="A449">
            <v>2504191</v>
          </cell>
          <cell r="B449" t="str">
            <v>SALVAGE CREDIT-CLEARING-MISC</v>
          </cell>
          <cell r="C449">
            <v>-41473.72</v>
          </cell>
          <cell r="D449">
            <v>-23024</v>
          </cell>
        </row>
        <row r="450">
          <cell r="A450">
            <v>2509006</v>
          </cell>
          <cell r="B450" t="str">
            <v>UNM GAIN BB REACQ R 1ST MORTG BNDS AMRT</v>
          </cell>
          <cell r="C450">
            <v>-1560770.11</v>
          </cell>
          <cell r="D450">
            <v>-1607015.15</v>
          </cell>
        </row>
        <row r="451">
          <cell r="A451">
            <v>2509007</v>
          </cell>
          <cell r="B451" t="str">
            <v>S/R DD:UNAMRT GAIN ON REACQ 1ST MORT BO</v>
          </cell>
          <cell r="C451">
            <v>-74291.070000000007</v>
          </cell>
          <cell r="D451">
            <v>-76464.11</v>
          </cell>
        </row>
        <row r="452">
          <cell r="A452">
            <v>2520004</v>
          </cell>
          <cell r="B452" t="str">
            <v>PBOP REGULATORY LIABILITY</v>
          </cell>
          <cell r="C452">
            <v>-53889330.670000002</v>
          </cell>
          <cell r="D452">
            <v>0</v>
          </cell>
        </row>
        <row r="453">
          <cell r="A453">
            <v>2520006</v>
          </cell>
          <cell r="B453" t="str">
            <v>PENSION  REGULATORY LIAB</v>
          </cell>
          <cell r="C453">
            <v>-65725216.670000002</v>
          </cell>
          <cell r="D453">
            <v>0</v>
          </cell>
        </row>
        <row r="454">
          <cell r="A454">
            <v>2520007</v>
          </cell>
          <cell r="B454" t="str">
            <v>FLOWERS  REGULATORY LIAB</v>
          </cell>
          <cell r="C454">
            <v>-1976767</v>
          </cell>
          <cell r="D454">
            <v>0</v>
          </cell>
        </row>
        <row r="455">
          <cell r="A455">
            <v>2520008</v>
          </cell>
          <cell r="B455" t="str">
            <v>PLUG POWER  REGULATORY LIAB</v>
          </cell>
          <cell r="C455">
            <v>-22179311</v>
          </cell>
          <cell r="D455">
            <v>0</v>
          </cell>
        </row>
        <row r="456">
          <cell r="A456">
            <v>2610000</v>
          </cell>
          <cell r="B456" t="str">
            <v>INTERFACE OFFSET ACCOUNT</v>
          </cell>
          <cell r="C456">
            <v>-95657.21</v>
          </cell>
          <cell r="D456">
            <v>-48134.62</v>
          </cell>
        </row>
        <row r="457">
          <cell r="A457">
            <v>3100003</v>
          </cell>
          <cell r="B457" t="str">
            <v>COMMON CAPITAL STOCK ISSUED</v>
          </cell>
          <cell r="C457">
            <v>-834888907</v>
          </cell>
          <cell r="D457">
            <v>-834888907</v>
          </cell>
        </row>
        <row r="458">
          <cell r="A458">
            <v>3220001</v>
          </cell>
          <cell r="B458" t="str">
            <v>GAIN ON RESAL OR CAN CAP STK</v>
          </cell>
          <cell r="C458">
            <v>-9721.99</v>
          </cell>
          <cell r="D458">
            <v>-9721.99</v>
          </cell>
        </row>
        <row r="459">
          <cell r="A459">
            <v>3230000</v>
          </cell>
          <cell r="B459" t="str">
            <v>CAPITAL STOCK EXPENSE-PREFERRED</v>
          </cell>
          <cell r="C459">
            <v>244341.14</v>
          </cell>
          <cell r="D459">
            <v>570710.22</v>
          </cell>
        </row>
        <row r="460">
          <cell r="A460">
            <v>3230008</v>
          </cell>
          <cell r="B460" t="str">
            <v>CAP STK EXP-COMMON</v>
          </cell>
          <cell r="C460">
            <v>143261</v>
          </cell>
          <cell r="D460">
            <v>0</v>
          </cell>
        </row>
        <row r="461">
          <cell r="A461">
            <v>3300006</v>
          </cell>
          <cell r="B461" t="str">
            <v>PREF CAP STK ORIG SER AUTHORIZ</v>
          </cell>
          <cell r="C461">
            <v>-4000000</v>
          </cell>
          <cell r="D461">
            <v>-4000000</v>
          </cell>
        </row>
        <row r="462">
          <cell r="A462">
            <v>3300007</v>
          </cell>
          <cell r="B462" t="str">
            <v>PREF CAP STK ORIG SER UNISSUED</v>
          </cell>
          <cell r="C462">
            <v>2024725</v>
          </cell>
          <cell r="D462">
            <v>2024725</v>
          </cell>
        </row>
        <row r="463">
          <cell r="A463">
            <v>3300008</v>
          </cell>
          <cell r="B463" t="str">
            <v>PREF CAP STK SER A AUTHORIZED</v>
          </cell>
          <cell r="C463">
            <v>-21000000</v>
          </cell>
          <cell r="D463">
            <v>-21000000</v>
          </cell>
        </row>
        <row r="464">
          <cell r="A464">
            <v>3300009</v>
          </cell>
          <cell r="B464" t="str">
            <v>PREF CAP STK SER A UNISSUED</v>
          </cell>
          <cell r="C464">
            <v>1424200</v>
          </cell>
          <cell r="D464">
            <v>1424200</v>
          </cell>
        </row>
        <row r="465">
          <cell r="A465">
            <v>3400000</v>
          </cell>
          <cell r="B465" t="str">
            <v>RETAINED EARNINGS-PRIOR YEAR</v>
          </cell>
          <cell r="C465">
            <v>-446547550.31</v>
          </cell>
          <cell r="D465">
            <v>-515298910.06999999</v>
          </cell>
        </row>
        <row r="466">
          <cell r="A466">
            <v>3410000</v>
          </cell>
          <cell r="B466" t="str">
            <v>RETAINED EARNINGS-CURRENT YEAR</v>
          </cell>
          <cell r="C466">
            <v>0</v>
          </cell>
          <cell r="D466">
            <v>-9960598.8200000003</v>
          </cell>
        </row>
        <row r="467">
          <cell r="A467">
            <v>3430000</v>
          </cell>
          <cell r="B467" t="str">
            <v>ACCUM OTHER COMP INC-EQUITY SEC</v>
          </cell>
          <cell r="C467">
            <v>-31138386</v>
          </cell>
          <cell r="D467">
            <v>-10079846</v>
          </cell>
        </row>
        <row r="468">
          <cell r="A468">
            <v>3440000</v>
          </cell>
          <cell r="B468" t="str">
            <v>ACCUM OTHER COMP INC-SERP</v>
          </cell>
          <cell r="C468">
            <v>1420728</v>
          </cell>
          <cell r="D468">
            <v>4086718</v>
          </cell>
        </row>
        <row r="470">
          <cell r="A470">
            <v>4100001</v>
          </cell>
          <cell r="B470" t="str">
            <v>RESIDENT SINGLE FAMILY ACTUAL</v>
          </cell>
          <cell r="C470">
            <v>-909703957.97000003</v>
          </cell>
          <cell r="D470">
            <v>-1276580140.98</v>
          </cell>
        </row>
        <row r="471">
          <cell r="A471">
            <v>4100002</v>
          </cell>
          <cell r="B471" t="str">
            <v>RESIDENT SINGLE FAMILY ACCRUAL</v>
          </cell>
          <cell r="C471">
            <v>57469751.909999996</v>
          </cell>
          <cell r="D471">
            <v>1122318</v>
          </cell>
        </row>
        <row r="472">
          <cell r="A472">
            <v>4100003</v>
          </cell>
          <cell r="B472" t="str">
            <v>RSDNT MULTI FAM ACTUAL</v>
          </cell>
          <cell r="C472">
            <v>-302898377.60000002</v>
          </cell>
          <cell r="D472">
            <v>-421673744.38999999</v>
          </cell>
        </row>
        <row r="473">
          <cell r="A473">
            <v>4100004</v>
          </cell>
          <cell r="B473" t="str">
            <v>RSIDNT MULTI FAM ACCRUAL</v>
          </cell>
          <cell r="C473">
            <v>8541859.0199999996</v>
          </cell>
          <cell r="D473">
            <v>6770967.96</v>
          </cell>
        </row>
        <row r="474">
          <cell r="A474">
            <v>4100005</v>
          </cell>
          <cell r="B474" t="str">
            <v>RSDNT MASTER METERS ACTUAL</v>
          </cell>
          <cell r="C474">
            <v>-91699505.590000004</v>
          </cell>
          <cell r="D474">
            <v>-126748718.29000001</v>
          </cell>
        </row>
        <row r="475">
          <cell r="A475">
            <v>4100006</v>
          </cell>
          <cell r="B475" t="str">
            <v>RSDNT MASTER METERS ACCRUAL</v>
          </cell>
          <cell r="C475">
            <v>4273504</v>
          </cell>
          <cell r="D475">
            <v>3110147</v>
          </cell>
        </row>
        <row r="476">
          <cell r="A476">
            <v>4100007</v>
          </cell>
          <cell r="B476" t="str">
            <v>RSDNT CORE TS SINGLE FAM ACTUAL</v>
          </cell>
          <cell r="C476">
            <v>-4089571.17</v>
          </cell>
          <cell r="D476">
            <v>-3770602.05</v>
          </cell>
        </row>
        <row r="477">
          <cell r="A477">
            <v>4100008</v>
          </cell>
          <cell r="B477" t="str">
            <v>RSDNT CORE TS MULTI FAM ACTUAL</v>
          </cell>
          <cell r="C477">
            <v>-2059676.61</v>
          </cell>
          <cell r="D477">
            <v>-2344316.7000000002</v>
          </cell>
        </row>
        <row r="478">
          <cell r="A478">
            <v>4100009</v>
          </cell>
          <cell r="B478" t="str">
            <v>RSDNT CORE TS MASTER MET ACTUAL</v>
          </cell>
          <cell r="C478">
            <v>-2985785.55</v>
          </cell>
          <cell r="D478">
            <v>-4489704.91</v>
          </cell>
        </row>
        <row r="479">
          <cell r="A479">
            <v>4100010</v>
          </cell>
          <cell r="B479" t="str">
            <v>RSDNT CORE TS SGL FAM ACCRUAL</v>
          </cell>
          <cell r="C479">
            <v>0</v>
          </cell>
          <cell r="D479">
            <v>8690.81</v>
          </cell>
        </row>
        <row r="480">
          <cell r="A480">
            <v>4100011</v>
          </cell>
          <cell r="B480" t="str">
            <v>RSDNT CORE TS MULTI FAM ACCRUAL</v>
          </cell>
          <cell r="C480">
            <v>21</v>
          </cell>
          <cell r="D480">
            <v>127351.19</v>
          </cell>
        </row>
        <row r="481">
          <cell r="A481">
            <v>4100012</v>
          </cell>
          <cell r="B481" t="str">
            <v>RSDNT CORE TS MSTR MET ACCRUAL</v>
          </cell>
          <cell r="C481">
            <v>7</v>
          </cell>
          <cell r="D481">
            <v>529554</v>
          </cell>
        </row>
        <row r="482">
          <cell r="A482">
            <v>4100013</v>
          </cell>
          <cell r="B482" t="str">
            <v>RSDNT NEW CONSTR SGL FAM ACTUAL</v>
          </cell>
          <cell r="C482">
            <v>-2347502.35</v>
          </cell>
          <cell r="D482">
            <v>-5871012.7400000002</v>
          </cell>
        </row>
        <row r="483">
          <cell r="A483">
            <v>4100014</v>
          </cell>
          <cell r="B483" t="str">
            <v>RSDNT NEW CONSTR MULTI FAM ACTUAL</v>
          </cell>
          <cell r="C483">
            <v>-197298.46</v>
          </cell>
          <cell r="D483">
            <v>-539428.71</v>
          </cell>
        </row>
        <row r="484">
          <cell r="A484">
            <v>4100015</v>
          </cell>
          <cell r="B484" t="str">
            <v>RSDNT NEW CONSTR SGL FAM ACCRUAL</v>
          </cell>
          <cell r="C484">
            <v>683099.95</v>
          </cell>
          <cell r="D484">
            <v>-360275.02</v>
          </cell>
        </row>
        <row r="485">
          <cell r="A485">
            <v>4100016</v>
          </cell>
          <cell r="B485" t="str">
            <v>RSDNT NEW CONSTR MULTI FAM ACCRUAL</v>
          </cell>
          <cell r="C485">
            <v>48504.01</v>
          </cell>
          <cell r="D485">
            <v>-2896.02</v>
          </cell>
        </row>
        <row r="486">
          <cell r="A486">
            <v>4100017</v>
          </cell>
          <cell r="B486" t="str">
            <v>RSDNT NEW CNSTR TS SGL FAM ACTUAL</v>
          </cell>
          <cell r="C486">
            <v>-29.7</v>
          </cell>
          <cell r="D486">
            <v>-12953.99</v>
          </cell>
        </row>
        <row r="487">
          <cell r="A487">
            <v>4100018</v>
          </cell>
          <cell r="B487" t="str">
            <v>RSDNT NW CNSTR TS MLTI FAM ACTUAL</v>
          </cell>
          <cell r="C487">
            <v>-24.55</v>
          </cell>
          <cell r="D487">
            <v>-45.1</v>
          </cell>
        </row>
        <row r="488">
          <cell r="A488">
            <v>4100019</v>
          </cell>
          <cell r="B488" t="str">
            <v>RSDN NEW CNSTR TS SGL FAM ACCRUAL</v>
          </cell>
          <cell r="C488">
            <v>0.13</v>
          </cell>
          <cell r="D488">
            <v>8.06</v>
          </cell>
        </row>
        <row r="489">
          <cell r="A489">
            <v>4110001</v>
          </cell>
          <cell r="B489" t="str">
            <v>COMM (SML CORE 0 TO 3000) ACTUAL</v>
          </cell>
          <cell r="C489">
            <v>-49215870.590000004</v>
          </cell>
          <cell r="D489">
            <v>-78822126.420000002</v>
          </cell>
        </row>
        <row r="490">
          <cell r="A490">
            <v>4110002</v>
          </cell>
          <cell r="B490" t="str">
            <v>COMMERCIAL (3001-250K) ACTUAL</v>
          </cell>
          <cell r="C490">
            <v>-112107906.27</v>
          </cell>
          <cell r="D490">
            <v>-169497775.99000001</v>
          </cell>
        </row>
        <row r="491">
          <cell r="A491">
            <v>4110003</v>
          </cell>
          <cell r="B491" t="str">
            <v>COMM (LARGE CORE &gt;250K) ACTUAL</v>
          </cell>
          <cell r="C491">
            <v>-6858822.1699999999</v>
          </cell>
          <cell r="D491">
            <v>-5659053.96</v>
          </cell>
        </row>
        <row r="492">
          <cell r="A492">
            <v>4110004</v>
          </cell>
          <cell r="B492" t="str">
            <v>COMMERCIAL RESTAURANTS ACTUAL</v>
          </cell>
          <cell r="C492">
            <v>-63073921.799999997</v>
          </cell>
          <cell r="D492">
            <v>-85533037.030000001</v>
          </cell>
        </row>
        <row r="493">
          <cell r="A493">
            <v>4110005</v>
          </cell>
          <cell r="B493" t="str">
            <v>COMM (SML CORE 0-3000) ACCRUAL</v>
          </cell>
          <cell r="C493">
            <v>657010.91</v>
          </cell>
          <cell r="D493">
            <v>664204.99</v>
          </cell>
        </row>
        <row r="494">
          <cell r="A494">
            <v>4110006</v>
          </cell>
          <cell r="B494" t="str">
            <v>COMMERCIAL (3001-250K) ACCRUAL</v>
          </cell>
          <cell r="C494">
            <v>2022703.03</v>
          </cell>
          <cell r="D494">
            <v>3845714.92</v>
          </cell>
        </row>
        <row r="495">
          <cell r="A495">
            <v>4110007</v>
          </cell>
          <cell r="B495" t="str">
            <v>COMM (LRG CORE &gt;250K) ACCRUAL</v>
          </cell>
          <cell r="C495">
            <v>134991.93</v>
          </cell>
          <cell r="D495">
            <v>46820.01</v>
          </cell>
        </row>
        <row r="496">
          <cell r="A496">
            <v>4110008</v>
          </cell>
          <cell r="B496" t="str">
            <v>COMMERCIAL RESTAURANTS ACCRUAL</v>
          </cell>
          <cell r="C496">
            <v>-1817532.96</v>
          </cell>
          <cell r="D496">
            <v>2620085.9700000002</v>
          </cell>
        </row>
        <row r="497">
          <cell r="A497">
            <v>4110009</v>
          </cell>
          <cell r="B497" t="str">
            <v>COMM CORE TS COMM (0-3000) ACTUAL</v>
          </cell>
          <cell r="C497">
            <v>-688568.91</v>
          </cell>
          <cell r="D497">
            <v>-1536817.44</v>
          </cell>
        </row>
        <row r="498">
          <cell r="A498">
            <v>4110010</v>
          </cell>
          <cell r="B498" t="str">
            <v>COMMERCIAL-CORE TRANSP COMMC'L (3001-25</v>
          </cell>
          <cell r="C498">
            <v>-7961215</v>
          </cell>
          <cell r="D498">
            <v>-17192523.969999999</v>
          </cell>
        </row>
        <row r="499">
          <cell r="A499">
            <v>4110011</v>
          </cell>
          <cell r="B499" t="str">
            <v>COMM CORE TS COMM (&gt;250K) ACTUAL</v>
          </cell>
          <cell r="C499">
            <v>-657774.39</v>
          </cell>
          <cell r="D499">
            <v>-757859.96</v>
          </cell>
        </row>
        <row r="500">
          <cell r="A500">
            <v>4110012</v>
          </cell>
          <cell r="B500" t="str">
            <v>COMM RESTAURANTS TS ACTUAL</v>
          </cell>
          <cell r="C500">
            <v>-3033147.97</v>
          </cell>
          <cell r="D500">
            <v>-7343873.1699999999</v>
          </cell>
        </row>
        <row r="501">
          <cell r="A501">
            <v>4110014</v>
          </cell>
          <cell r="B501" t="str">
            <v>COMM CORE TS COMM (3001-250K) ACCRUAL</v>
          </cell>
          <cell r="C501">
            <v>9243.83</v>
          </cell>
          <cell r="D501">
            <v>12595.98</v>
          </cell>
        </row>
        <row r="502">
          <cell r="A502">
            <v>4110015</v>
          </cell>
          <cell r="B502" t="str">
            <v>COMM CORE TS COMM (&gt;250K) ACCRUAL</v>
          </cell>
          <cell r="C502">
            <v>-9131.24</v>
          </cell>
          <cell r="D502">
            <v>52602.14</v>
          </cell>
        </row>
        <row r="503">
          <cell r="A503">
            <v>4110016</v>
          </cell>
          <cell r="B503" t="str">
            <v>COMM RESTAURANTS TS ACCRUAL</v>
          </cell>
          <cell r="C503">
            <v>0</v>
          </cell>
          <cell r="D503">
            <v>14795.8</v>
          </cell>
        </row>
        <row r="504">
          <cell r="A504">
            <v>4110017</v>
          </cell>
          <cell r="B504" t="str">
            <v>COMM NEW CNSTR CORE COMM (0-3000) ACTUA</v>
          </cell>
          <cell r="C504">
            <v>-501423.43</v>
          </cell>
          <cell r="D504">
            <v>-1060909.83</v>
          </cell>
        </row>
        <row r="505">
          <cell r="A505">
            <v>4110018</v>
          </cell>
          <cell r="B505" t="str">
            <v>COMM NEW CONSTR CORE COMM (&gt;3001) ACTUA</v>
          </cell>
          <cell r="C505">
            <v>-710702.95</v>
          </cell>
          <cell r="D505">
            <v>-1144779.81</v>
          </cell>
        </row>
        <row r="506">
          <cell r="A506">
            <v>4110019</v>
          </cell>
          <cell r="B506" t="str">
            <v>COMM NEW CONSTR CORE COMM(&gt;250K)ACTUAL</v>
          </cell>
          <cell r="C506">
            <v>-0.06</v>
          </cell>
          <cell r="D506">
            <v>-69220.399999999994</v>
          </cell>
        </row>
        <row r="507">
          <cell r="A507">
            <v>4110022</v>
          </cell>
          <cell r="B507" t="str">
            <v>COMM NEW CONSTR CORE COMM(&gt;250K)ACCRUAL</v>
          </cell>
          <cell r="C507">
            <v>20726.66</v>
          </cell>
          <cell r="D507">
            <v>-20726.66</v>
          </cell>
        </row>
        <row r="508">
          <cell r="A508">
            <v>4110023</v>
          </cell>
          <cell r="B508" t="str">
            <v>COMM NEW CONSTR TS COMM (0-3000) ACTUAL</v>
          </cell>
          <cell r="C508">
            <v>-163843.31</v>
          </cell>
          <cell r="D508">
            <v>-721889.21</v>
          </cell>
        </row>
        <row r="509">
          <cell r="A509">
            <v>4110024</v>
          </cell>
          <cell r="B509" t="str">
            <v>COMM NW CNSTR TS COMM (&gt;3001) ACTUAL</v>
          </cell>
          <cell r="C509">
            <v>-3729.56</v>
          </cell>
          <cell r="D509">
            <v>-11389.31</v>
          </cell>
        </row>
        <row r="510">
          <cell r="A510">
            <v>4110029</v>
          </cell>
          <cell r="B510" t="str">
            <v>COMM NONCORE COMM ACTUAL</v>
          </cell>
          <cell r="C510">
            <v>-1798020.95</v>
          </cell>
          <cell r="D510">
            <v>-4424713.34</v>
          </cell>
        </row>
        <row r="511">
          <cell r="A511">
            <v>4110030</v>
          </cell>
          <cell r="B511" t="str">
            <v>COMM NONCORE COMM ACCRUAL</v>
          </cell>
          <cell r="C511">
            <v>21154.58</v>
          </cell>
          <cell r="D511">
            <v>254658.99</v>
          </cell>
        </row>
        <row r="512">
          <cell r="A512">
            <v>4110031</v>
          </cell>
          <cell r="B512" t="str">
            <v>COMM MRKTR&amp;BRKR IMBL&amp;STOR ACTUAL</v>
          </cell>
          <cell r="C512">
            <v>-361062.6</v>
          </cell>
          <cell r="D512">
            <v>-760064.37</v>
          </cell>
        </row>
        <row r="513">
          <cell r="A513">
            <v>4110032</v>
          </cell>
          <cell r="B513" t="str">
            <v>COMM MRKTR&amp;BRKR IMBL&amp;STOR ACCRUAL</v>
          </cell>
          <cell r="C513">
            <v>89840.02</v>
          </cell>
          <cell r="D513">
            <v>-11476.93</v>
          </cell>
        </row>
        <row r="514">
          <cell r="A514">
            <v>4110033</v>
          </cell>
          <cell r="B514" t="str">
            <v>COMM AGGRGTR CHRG IMBL&amp;STOR ACTUAL</v>
          </cell>
          <cell r="C514">
            <v>-259282.42</v>
          </cell>
          <cell r="D514">
            <v>-491848.78</v>
          </cell>
        </row>
        <row r="515">
          <cell r="A515">
            <v>4110035</v>
          </cell>
          <cell r="B515" t="str">
            <v>COMM NONCORE COMM TS ACTUAL</v>
          </cell>
          <cell r="C515">
            <v>-20775453.5</v>
          </cell>
          <cell r="D515">
            <v>-39677486.439999998</v>
          </cell>
        </row>
        <row r="516">
          <cell r="A516">
            <v>4110036</v>
          </cell>
          <cell r="B516" t="str">
            <v>COMM NONCORE COMM TS ACCRUAL</v>
          </cell>
          <cell r="C516">
            <v>275033.03999999998</v>
          </cell>
          <cell r="D516">
            <v>57641.52</v>
          </cell>
        </row>
        <row r="517">
          <cell r="A517">
            <v>4110045</v>
          </cell>
          <cell r="B517" t="str">
            <v>VIP RESTAURANT (ACTUAL)</v>
          </cell>
          <cell r="C517">
            <v>-2701951.69</v>
          </cell>
          <cell r="D517">
            <v>-5366352.49</v>
          </cell>
        </row>
        <row r="518">
          <cell r="A518">
            <v>4110047</v>
          </cell>
          <cell r="B518" t="str">
            <v>VIP RESTAURANT-TS (ACTUAL)</v>
          </cell>
          <cell r="C518">
            <v>-586438.57999999996</v>
          </cell>
          <cell r="D518">
            <v>-3457777.85</v>
          </cell>
        </row>
        <row r="519">
          <cell r="A519">
            <v>4110049</v>
          </cell>
          <cell r="B519" t="str">
            <v>COMMERCIAL &lt;50K SALES (ACTUAL)</v>
          </cell>
          <cell r="C519">
            <v>-43482.19</v>
          </cell>
          <cell r="D519">
            <v>-9320.2099999999991</v>
          </cell>
        </row>
        <row r="520">
          <cell r="A520">
            <v>4110050</v>
          </cell>
          <cell r="B520" t="str">
            <v>COMMERCIAL &lt;50K TRANS (ACTUAL)</v>
          </cell>
          <cell r="C520">
            <v>-24389.47</v>
          </cell>
          <cell r="D520">
            <v>-13389.96</v>
          </cell>
        </row>
        <row r="521">
          <cell r="A521">
            <v>4110051</v>
          </cell>
          <cell r="B521" t="str">
            <v>COMMERCIAL 50-250K TRANS (ACTUAL)</v>
          </cell>
          <cell r="C521">
            <v>-691567.66</v>
          </cell>
          <cell r="D521">
            <v>-678337.16</v>
          </cell>
        </row>
        <row r="522">
          <cell r="A522">
            <v>4110052</v>
          </cell>
          <cell r="B522" t="str">
            <v>COMMERCIAL AIR COND SALES (ACTUAL)</v>
          </cell>
          <cell r="C522">
            <v>-477292.12</v>
          </cell>
          <cell r="D522">
            <v>-226713.31</v>
          </cell>
        </row>
        <row r="523">
          <cell r="A523">
            <v>4110053</v>
          </cell>
          <cell r="B523" t="str">
            <v>COMMERCIAL GAS ENG SALES (ACTUAL)</v>
          </cell>
          <cell r="C523">
            <v>-7880085.6100000003</v>
          </cell>
          <cell r="D523">
            <v>-5255976.4400000004</v>
          </cell>
        </row>
        <row r="524">
          <cell r="A524">
            <v>4110054</v>
          </cell>
          <cell r="B524" t="str">
            <v>COMMERCIAL GAS ENG TRANS (ACTUAL)</v>
          </cell>
          <cell r="C524">
            <v>-32865.01</v>
          </cell>
          <cell r="D524">
            <v>-74353.67</v>
          </cell>
        </row>
        <row r="525">
          <cell r="A525">
            <v>4110055</v>
          </cell>
          <cell r="B525" t="str">
            <v>COMMERCIAL AIR COND TRANS (ACTUAL)</v>
          </cell>
          <cell r="C525">
            <v>-23331.97</v>
          </cell>
          <cell r="D525">
            <v>-9575.09</v>
          </cell>
        </row>
        <row r="526">
          <cell r="A526">
            <v>4110056</v>
          </cell>
          <cell r="B526" t="str">
            <v>COMM NON-CORE COMM ACTUAL-EG TRANSFER</v>
          </cell>
          <cell r="C526">
            <v>117.24</v>
          </cell>
          <cell r="D526">
            <v>0</v>
          </cell>
        </row>
        <row r="527">
          <cell r="A527">
            <v>4110057</v>
          </cell>
          <cell r="B527" t="str">
            <v>COMM (3001-250K) ACTUAL-EG TRANSFER</v>
          </cell>
          <cell r="C527">
            <v>99.79</v>
          </cell>
          <cell r="D527">
            <v>0</v>
          </cell>
        </row>
        <row r="528">
          <cell r="A528">
            <v>4110058</v>
          </cell>
          <cell r="B528" t="str">
            <v>COMM NONCORE COMM TS ACTUAL-EG TRANSFER</v>
          </cell>
          <cell r="C528">
            <v>9648.6299999999992</v>
          </cell>
          <cell r="D528">
            <v>0</v>
          </cell>
        </row>
        <row r="529">
          <cell r="A529">
            <v>4120001</v>
          </cell>
          <cell r="B529" t="str">
            <v>INDUSTRIAL (SML CORE 0-3000) ACTUAL</v>
          </cell>
          <cell r="C529">
            <v>-7664540.4199999999</v>
          </cell>
          <cell r="D529">
            <v>-13018382.060000001</v>
          </cell>
        </row>
        <row r="530">
          <cell r="A530">
            <v>4120002</v>
          </cell>
          <cell r="B530" t="str">
            <v>INDUSTRIAL (3000-250K) ACTUAL</v>
          </cell>
          <cell r="C530">
            <v>-44354580.219999999</v>
          </cell>
          <cell r="D530">
            <v>-64357828.130000003</v>
          </cell>
        </row>
        <row r="531">
          <cell r="A531">
            <v>4120003</v>
          </cell>
          <cell r="B531" t="str">
            <v>INDUSTRIAL-(LARGE CORE &gt;250K)-ACTUAL</v>
          </cell>
          <cell r="C531">
            <v>-8814105.0500000007</v>
          </cell>
          <cell r="D531">
            <v>-5978711.4299999997</v>
          </cell>
        </row>
        <row r="532">
          <cell r="A532">
            <v>4120004</v>
          </cell>
          <cell r="B532" t="str">
            <v>INDUSTRIAL (SML CORE 0-3000) ACCRUAL</v>
          </cell>
          <cell r="C532">
            <v>305320.99</v>
          </cell>
          <cell r="D532">
            <v>-182445.05</v>
          </cell>
        </row>
        <row r="533">
          <cell r="A533">
            <v>4120005</v>
          </cell>
          <cell r="B533" t="str">
            <v>INDUSTRIAL (3000-250K) ACCRUAL</v>
          </cell>
          <cell r="C533">
            <v>-1779700.02</v>
          </cell>
          <cell r="D533">
            <v>1399974.94</v>
          </cell>
        </row>
        <row r="534">
          <cell r="A534">
            <v>4120006</v>
          </cell>
          <cell r="B534" t="str">
            <v>INDUSTRIAL-(LARGE CORE &gt;250K)-ACCRUAL</v>
          </cell>
          <cell r="C534">
            <v>-578948.31999999995</v>
          </cell>
          <cell r="D534">
            <v>526386.02</v>
          </cell>
        </row>
        <row r="535">
          <cell r="A535">
            <v>4120007</v>
          </cell>
          <cell r="B535" t="str">
            <v>INDUSTRIAL CORE INDUST TS (0-3000) ACTU</v>
          </cell>
          <cell r="C535">
            <v>-57300.959999999999</v>
          </cell>
          <cell r="D535">
            <v>-239586.92</v>
          </cell>
        </row>
        <row r="536">
          <cell r="A536">
            <v>4120008</v>
          </cell>
          <cell r="B536" t="str">
            <v>INDUSTRIAL-CORE INDS TRAN(3001-250K) AC</v>
          </cell>
          <cell r="C536">
            <v>-1439095.11</v>
          </cell>
          <cell r="D536">
            <v>-3345289.4</v>
          </cell>
        </row>
        <row r="537">
          <cell r="A537">
            <v>4120009</v>
          </cell>
          <cell r="B537" t="str">
            <v>INDUSTRIAL-CORE INDS TRANSP(&gt;250K)-ACTU</v>
          </cell>
          <cell r="C537">
            <v>-475610.03</v>
          </cell>
          <cell r="D537">
            <v>-626076.75</v>
          </cell>
        </row>
        <row r="538">
          <cell r="A538">
            <v>4120010</v>
          </cell>
          <cell r="B538" t="str">
            <v>INDUSTRIAL-CORE INDS TRANSP(0-3000)-ACC</v>
          </cell>
          <cell r="C538">
            <v>0</v>
          </cell>
          <cell r="D538">
            <v>20151.849999999999</v>
          </cell>
        </row>
        <row r="539">
          <cell r="A539">
            <v>4120011</v>
          </cell>
          <cell r="B539" t="str">
            <v>INDUSTRIAL-CORE INDS TRANSP(3001-250K)-</v>
          </cell>
          <cell r="C539">
            <v>0</v>
          </cell>
          <cell r="D539">
            <v>657.82</v>
          </cell>
        </row>
        <row r="540">
          <cell r="A540">
            <v>4120012</v>
          </cell>
          <cell r="B540" t="str">
            <v>INDUSTRIAL-CORE INDS TRANSP(&gt;250K)-ACCR</v>
          </cell>
          <cell r="C540">
            <v>-11946.02</v>
          </cell>
          <cell r="D540">
            <v>62555.83</v>
          </cell>
        </row>
        <row r="541">
          <cell r="A541">
            <v>4120013</v>
          </cell>
          <cell r="B541" t="str">
            <v>INDUSTRIAL-NONCORE INDUSTRIAL-ACTUAL</v>
          </cell>
          <cell r="C541">
            <v>-4448323.5199999996</v>
          </cell>
          <cell r="D541">
            <v>-10812891.07</v>
          </cell>
        </row>
        <row r="542">
          <cell r="A542">
            <v>4120014</v>
          </cell>
          <cell r="B542" t="str">
            <v>INDUSTRIAL-NONCORE INDUSTRIAL-ACCRUAL</v>
          </cell>
          <cell r="C542">
            <v>159299.46</v>
          </cell>
          <cell r="D542">
            <v>402472.9</v>
          </cell>
        </row>
        <row r="543">
          <cell r="A543">
            <v>4120015</v>
          </cell>
          <cell r="B543" t="str">
            <v>INDUSTRIAL-NONCORE INDSTRL TRANSP-ACTUA</v>
          </cell>
          <cell r="C543">
            <v>-36132043.649999999</v>
          </cell>
          <cell r="D543">
            <v>-55412715.640000001</v>
          </cell>
        </row>
        <row r="544">
          <cell r="A544">
            <v>4120017</v>
          </cell>
          <cell r="B544" t="str">
            <v>INDUSTRIAL-NONCORE INDSTRL TRANSP-ACCRU</v>
          </cell>
          <cell r="C544">
            <v>677950.87</v>
          </cell>
          <cell r="D544">
            <v>589968.67000000004</v>
          </cell>
        </row>
        <row r="545">
          <cell r="A545">
            <v>4120019</v>
          </cell>
          <cell r="B545" t="str">
            <v>INDUSTRIAL EOR STEAMING ACTUAL</v>
          </cell>
          <cell r="C545">
            <v>-6019.18</v>
          </cell>
          <cell r="D545">
            <v>-16640.669999999998</v>
          </cell>
        </row>
        <row r="546">
          <cell r="A546">
            <v>4120020</v>
          </cell>
          <cell r="B546" t="str">
            <v>INDUSTRIAL EOR COGENERATOR ACTUAL</v>
          </cell>
          <cell r="C546">
            <v>-110.23</v>
          </cell>
          <cell r="D546">
            <v>-390.05</v>
          </cell>
        </row>
        <row r="547">
          <cell r="A547">
            <v>4120021</v>
          </cell>
          <cell r="B547" t="str">
            <v>INDUSTRIAL EOR STEAMING ACCRUAL</v>
          </cell>
          <cell r="C547">
            <v>211.02</v>
          </cell>
          <cell r="D547">
            <v>-253.88</v>
          </cell>
        </row>
        <row r="548">
          <cell r="A548">
            <v>4120023</v>
          </cell>
          <cell r="B548" t="str">
            <v>INDUSTRIAL EOR TS STEAMING ACTUAL</v>
          </cell>
          <cell r="C548">
            <v>-13133612.07</v>
          </cell>
          <cell r="D548">
            <v>-4686959.5599999996</v>
          </cell>
        </row>
        <row r="549">
          <cell r="A549">
            <v>4120024</v>
          </cell>
          <cell r="B549" t="str">
            <v>INDUSTRIAL EOR TS COGEN ACTUAL</v>
          </cell>
          <cell r="C549">
            <v>-13757123.710000001</v>
          </cell>
          <cell r="D549">
            <v>-17768577.079999998</v>
          </cell>
        </row>
        <row r="550">
          <cell r="A550">
            <v>4120025</v>
          </cell>
          <cell r="B550" t="str">
            <v>INDUSTRIAL EOR TS STEAMING ACCRUAL</v>
          </cell>
          <cell r="C550">
            <v>-914679.01</v>
          </cell>
          <cell r="D550">
            <v>-93932.99</v>
          </cell>
        </row>
        <row r="551">
          <cell r="A551">
            <v>4120026</v>
          </cell>
          <cell r="B551" t="str">
            <v>INDUSTRIAL EOR TS COGEN ACCRUAL</v>
          </cell>
          <cell r="C551">
            <v>-974553.99</v>
          </cell>
          <cell r="D551">
            <v>565564.05000000005</v>
          </cell>
        </row>
        <row r="552">
          <cell r="A552">
            <v>4120027</v>
          </cell>
          <cell r="B552" t="str">
            <v>INDUSTRIAL NON EOR COGEN PURPA ACTUAL</v>
          </cell>
          <cell r="C552">
            <v>-2109.9899999999998</v>
          </cell>
          <cell r="D552">
            <v>-7096076.6799999997</v>
          </cell>
        </row>
        <row r="553">
          <cell r="A553">
            <v>4120028</v>
          </cell>
          <cell r="B553" t="str">
            <v>INDUSTRIAL NON EOR COGEN OTHER ACTUAL</v>
          </cell>
          <cell r="C553">
            <v>-1600252.27</v>
          </cell>
          <cell r="D553">
            <v>-2350661.7000000002</v>
          </cell>
        </row>
        <row r="554">
          <cell r="A554">
            <v>4120030</v>
          </cell>
          <cell r="B554" t="str">
            <v>INDUSTRIAL NON EOR COGEN OTHER ACCRUAL</v>
          </cell>
          <cell r="C554">
            <v>-43787.16</v>
          </cell>
          <cell r="D554">
            <v>69391.83</v>
          </cell>
        </row>
        <row r="555">
          <cell r="A555">
            <v>4120031</v>
          </cell>
          <cell r="B555" t="str">
            <v>INDUSTRIAL NON EOR COGEN TS PURPA ACTUA</v>
          </cell>
          <cell r="C555">
            <v>-16718067.32</v>
          </cell>
          <cell r="D555">
            <v>-28734213.82</v>
          </cell>
        </row>
        <row r="556">
          <cell r="A556">
            <v>4120032</v>
          </cell>
          <cell r="B556" t="str">
            <v>INDUSTRIAL NON EOR COGEN TS OTH ACTUAL</v>
          </cell>
          <cell r="C556">
            <v>-8318198.4800000004</v>
          </cell>
          <cell r="D556">
            <v>-8030010.54</v>
          </cell>
        </row>
        <row r="557">
          <cell r="A557">
            <v>4120033</v>
          </cell>
          <cell r="B557" t="str">
            <v>INDUSTRIAL NON EOR COGEN TS PURPA ACCRU</v>
          </cell>
          <cell r="C557">
            <v>520067.2</v>
          </cell>
          <cell r="D557">
            <v>493043.35</v>
          </cell>
        </row>
        <row r="558">
          <cell r="A558">
            <v>4120034</v>
          </cell>
          <cell r="B558" t="str">
            <v>INDUSTRIAL NON EOR COGEN TS OTH ACCRUAL</v>
          </cell>
          <cell r="C558">
            <v>-318266.84000000003</v>
          </cell>
          <cell r="D558">
            <v>292930.98</v>
          </cell>
        </row>
        <row r="559">
          <cell r="A559">
            <v>4120035</v>
          </cell>
          <cell r="B559" t="str">
            <v>INDUSTRIAL REFINERIES ACTUAL</v>
          </cell>
          <cell r="C559">
            <v>-3463.11</v>
          </cell>
          <cell r="D559">
            <v>-44766.55</v>
          </cell>
        </row>
        <row r="560">
          <cell r="A560">
            <v>4120037</v>
          </cell>
          <cell r="B560" t="str">
            <v>INDUSTRIAL REFINERIES ACCRUAL</v>
          </cell>
          <cell r="C560">
            <v>-115.95</v>
          </cell>
          <cell r="D560">
            <v>102.02</v>
          </cell>
        </row>
        <row r="561">
          <cell r="A561">
            <v>4120039</v>
          </cell>
          <cell r="B561" t="str">
            <v>INDUSTRIAL REFINERIES TS ACTL</v>
          </cell>
          <cell r="C561">
            <v>-2217629.5699999998</v>
          </cell>
          <cell r="D561">
            <v>-3634725.68</v>
          </cell>
        </row>
        <row r="562">
          <cell r="A562">
            <v>4120040</v>
          </cell>
          <cell r="B562" t="str">
            <v>INDUST REFIN TS OTHER ACTL</v>
          </cell>
          <cell r="C562">
            <v>-20312508.91</v>
          </cell>
          <cell r="D562">
            <v>-29107823.760000002</v>
          </cell>
        </row>
        <row r="563">
          <cell r="A563">
            <v>4120041</v>
          </cell>
          <cell r="B563" t="str">
            <v>INDUSTRIAL REFINERIES TS ACCR</v>
          </cell>
          <cell r="C563">
            <v>56686.86</v>
          </cell>
          <cell r="D563">
            <v>5259.95</v>
          </cell>
        </row>
        <row r="564">
          <cell r="A564">
            <v>4120042</v>
          </cell>
          <cell r="B564" t="str">
            <v>INDUST REFIN TS OTHER ACCRUAL</v>
          </cell>
          <cell r="C564">
            <v>592173.76</v>
          </cell>
          <cell r="D564">
            <v>33400.97</v>
          </cell>
        </row>
        <row r="565">
          <cell r="A565">
            <v>4120047</v>
          </cell>
          <cell r="B565" t="str">
            <v>INDUSTRIAL (SML 3,001-50,000) ACTUAL</v>
          </cell>
          <cell r="C565">
            <v>-12658.88</v>
          </cell>
          <cell r="D565">
            <v>-57953.1</v>
          </cell>
        </row>
        <row r="566">
          <cell r="A566">
            <v>4120052</v>
          </cell>
          <cell r="B566" t="str">
            <v>INDUSTRIAL NON-CORE INDUSTR TRANSP ACTU</v>
          </cell>
          <cell r="C566">
            <v>323.57</v>
          </cell>
          <cell r="D566">
            <v>0</v>
          </cell>
        </row>
        <row r="567">
          <cell r="A567">
            <v>4120053</v>
          </cell>
          <cell r="B567" t="str">
            <v>INDUSTRIAL NON-EOR COGEN OTHER ACTUAL-E</v>
          </cell>
          <cell r="C567">
            <v>5649.5</v>
          </cell>
          <cell r="D567">
            <v>0</v>
          </cell>
        </row>
        <row r="568">
          <cell r="A568">
            <v>4120054</v>
          </cell>
          <cell r="B568" t="str">
            <v>INDUSTRIAL NON-EOR COGEN TS PURPA ACTUA</v>
          </cell>
          <cell r="C568">
            <v>163443.21</v>
          </cell>
          <cell r="D568">
            <v>0</v>
          </cell>
        </row>
        <row r="569">
          <cell r="A569">
            <v>4120055</v>
          </cell>
          <cell r="B569" t="str">
            <v>INDUSTRIAL NON-EOR COGEN TS OTHER ACTUA</v>
          </cell>
          <cell r="C569">
            <v>40405.599999999999</v>
          </cell>
          <cell r="D569">
            <v>0</v>
          </cell>
        </row>
        <row r="570">
          <cell r="A570">
            <v>4120056</v>
          </cell>
          <cell r="B570" t="str">
            <v>INDUSTRIAL REFINERIES TS ACTUAL-EG TRAN</v>
          </cell>
          <cell r="C570">
            <v>489.55</v>
          </cell>
          <cell r="D570">
            <v>0</v>
          </cell>
        </row>
        <row r="571">
          <cell r="A571">
            <v>4120057</v>
          </cell>
          <cell r="B571" t="str">
            <v>INDUSTRIAL REFINERIES TS OTHER ACTUAL-E</v>
          </cell>
          <cell r="C571">
            <v>45768.15</v>
          </cell>
          <cell r="D571">
            <v>0</v>
          </cell>
        </row>
        <row r="572">
          <cell r="A572">
            <v>4130001</v>
          </cell>
          <cell r="B572" t="str">
            <v>EXEMPT WHOLESALE GENERATORS-ACCRUAL</v>
          </cell>
          <cell r="C572">
            <v>-9602290.0199999996</v>
          </cell>
          <cell r="D572">
            <v>-3308597.94</v>
          </cell>
        </row>
        <row r="573">
          <cell r="A573">
            <v>4130002</v>
          </cell>
          <cell r="B573" t="str">
            <v>UEG SO CAL EDISON ACTUAL</v>
          </cell>
          <cell r="C573">
            <v>0.04</v>
          </cell>
          <cell r="D573">
            <v>-5286.29</v>
          </cell>
        </row>
        <row r="574">
          <cell r="A574">
            <v>4130003</v>
          </cell>
          <cell r="B574" t="str">
            <v>UEG LOS ANGELES DWP ACTUAL</v>
          </cell>
          <cell r="C574">
            <v>-17055770.16</v>
          </cell>
          <cell r="D574">
            <v>-21648043.640000001</v>
          </cell>
        </row>
        <row r="575">
          <cell r="A575">
            <v>4130004</v>
          </cell>
          <cell r="B575" t="str">
            <v>UEG PASADENA ACTUAL</v>
          </cell>
          <cell r="C575">
            <v>-684045.03</v>
          </cell>
          <cell r="D575">
            <v>-1068137.97</v>
          </cell>
        </row>
        <row r="576">
          <cell r="A576">
            <v>4130005</v>
          </cell>
          <cell r="B576" t="str">
            <v>UEG GLENDALE ACTUAL</v>
          </cell>
          <cell r="C576">
            <v>-456294.95</v>
          </cell>
          <cell r="D576">
            <v>-1363768.31</v>
          </cell>
        </row>
        <row r="577">
          <cell r="A577">
            <v>4130006</v>
          </cell>
          <cell r="B577" t="str">
            <v>UEG BURBANK ACTUAL</v>
          </cell>
          <cell r="C577">
            <v>-441756.8</v>
          </cell>
          <cell r="D577">
            <v>-339517.73</v>
          </cell>
        </row>
        <row r="578">
          <cell r="A578">
            <v>4130007</v>
          </cell>
          <cell r="B578" t="str">
            <v>UEG VERNON ACTUAL</v>
          </cell>
          <cell r="C578">
            <v>-19881.03</v>
          </cell>
          <cell r="D578">
            <v>-11236.98</v>
          </cell>
        </row>
        <row r="579">
          <cell r="A579">
            <v>4130008</v>
          </cell>
          <cell r="B579" t="str">
            <v>UEG IMPERIAL IRGATION DSTRCT ACTL</v>
          </cell>
          <cell r="C579">
            <v>-1500310.12</v>
          </cell>
          <cell r="D579">
            <v>-1761731.47</v>
          </cell>
        </row>
        <row r="580">
          <cell r="A580">
            <v>4130009</v>
          </cell>
          <cell r="B580" t="str">
            <v>UEG ANAHEIM ACTUAL</v>
          </cell>
          <cell r="C580">
            <v>-100936.47</v>
          </cell>
          <cell r="D580">
            <v>-141080.29999999999</v>
          </cell>
        </row>
        <row r="581">
          <cell r="A581">
            <v>4130010</v>
          </cell>
          <cell r="B581" t="str">
            <v>EWG-EXEMPT WHOLESALE GENERATORS-ACTUAL</v>
          </cell>
          <cell r="C581">
            <v>-38496989.359999999</v>
          </cell>
          <cell r="D581">
            <v>-47710043.659999996</v>
          </cell>
        </row>
        <row r="582">
          <cell r="A582">
            <v>4130011</v>
          </cell>
          <cell r="B582" t="str">
            <v>UEG SO CAL EDISON ACCRUAL</v>
          </cell>
          <cell r="C582">
            <v>0</v>
          </cell>
          <cell r="D582">
            <v>1359357.02</v>
          </cell>
        </row>
        <row r="583">
          <cell r="A583">
            <v>4130012</v>
          </cell>
          <cell r="B583" t="str">
            <v>UEG LOS ANGELES DWP ACCRUAL</v>
          </cell>
          <cell r="C583">
            <v>-2111577.9700000002</v>
          </cell>
          <cell r="D583">
            <v>-811454.87</v>
          </cell>
        </row>
        <row r="584">
          <cell r="A584">
            <v>4130013</v>
          </cell>
          <cell r="B584" t="str">
            <v>UEG PASADENA ACCRUAL</v>
          </cell>
          <cell r="C584">
            <v>-97351.98</v>
          </cell>
          <cell r="D584">
            <v>18312.12</v>
          </cell>
        </row>
        <row r="585">
          <cell r="A585">
            <v>4130014</v>
          </cell>
          <cell r="B585" t="str">
            <v>UEG GLENDALE ACCRUAL</v>
          </cell>
          <cell r="C585">
            <v>-126245.14</v>
          </cell>
          <cell r="D585">
            <v>111212.13</v>
          </cell>
        </row>
        <row r="586">
          <cell r="A586">
            <v>4130015</v>
          </cell>
          <cell r="B586" t="str">
            <v>UEG BURBANK ACCRUAL</v>
          </cell>
          <cell r="C586">
            <v>-105191.02</v>
          </cell>
          <cell r="D586">
            <v>-8586.91</v>
          </cell>
        </row>
        <row r="587">
          <cell r="A587">
            <v>4130016</v>
          </cell>
          <cell r="B587" t="str">
            <v>UEG VERNON ACCRUAL</v>
          </cell>
          <cell r="C587">
            <v>-15341.05</v>
          </cell>
          <cell r="D587">
            <v>1211.1300000000001</v>
          </cell>
        </row>
        <row r="588">
          <cell r="A588">
            <v>4130017</v>
          </cell>
          <cell r="B588" t="str">
            <v>UEG IMPERIAL IRGATION DSTRCT ACCR</v>
          </cell>
          <cell r="C588">
            <v>-338954.97</v>
          </cell>
          <cell r="D588">
            <v>78669.91</v>
          </cell>
        </row>
        <row r="589">
          <cell r="A589">
            <v>4130018</v>
          </cell>
          <cell r="B589" t="str">
            <v>UEG ANAHEIM ACCRUAL</v>
          </cell>
          <cell r="C589">
            <v>-22655.94</v>
          </cell>
          <cell r="D589">
            <v>-13134.6</v>
          </cell>
        </row>
        <row r="590">
          <cell r="A590">
            <v>4130021</v>
          </cell>
          <cell r="B590" t="str">
            <v>EWG EXEMPT WHOLESALE GENERATORS ACTUAL-</v>
          </cell>
          <cell r="C590">
            <v>869912.08</v>
          </cell>
          <cell r="D590">
            <v>0</v>
          </cell>
        </row>
        <row r="591">
          <cell r="A591">
            <v>4130022</v>
          </cell>
          <cell r="B591" t="str">
            <v>UEG LOS ANGELES DWP ACTUAL-EG TRANSFER</v>
          </cell>
          <cell r="C591">
            <v>268783.65999999997</v>
          </cell>
          <cell r="D591">
            <v>0</v>
          </cell>
        </row>
        <row r="592">
          <cell r="A592">
            <v>4130023</v>
          </cell>
          <cell r="B592" t="str">
            <v>UEG PASADENA ACTUAL-EG TRANSFER</v>
          </cell>
          <cell r="C592">
            <v>9856.18</v>
          </cell>
          <cell r="D592">
            <v>0</v>
          </cell>
        </row>
        <row r="593">
          <cell r="A593">
            <v>4130024</v>
          </cell>
          <cell r="B593" t="str">
            <v>UEG GLENDALE ACTUAL-EG TRANSFER</v>
          </cell>
          <cell r="C593">
            <v>7557.38</v>
          </cell>
          <cell r="D593">
            <v>0</v>
          </cell>
        </row>
        <row r="594">
          <cell r="A594">
            <v>4130025</v>
          </cell>
          <cell r="B594" t="str">
            <v>UEG BURBANK ACTUAL-EG TRANSFER</v>
          </cell>
          <cell r="C594">
            <v>9918.65</v>
          </cell>
          <cell r="D594">
            <v>0</v>
          </cell>
        </row>
        <row r="595">
          <cell r="A595">
            <v>4130026</v>
          </cell>
          <cell r="B595" t="str">
            <v>UEG VERNON ACTUAL-EG TRANSFER</v>
          </cell>
          <cell r="C595">
            <v>641.74</v>
          </cell>
          <cell r="D595">
            <v>0</v>
          </cell>
        </row>
        <row r="596">
          <cell r="A596">
            <v>4130027</v>
          </cell>
          <cell r="B596" t="str">
            <v>UEG IMPERIAL IRRIGATION DISTRICT ACTUAL</v>
          </cell>
          <cell r="C596">
            <v>31711.06</v>
          </cell>
          <cell r="D596">
            <v>0</v>
          </cell>
        </row>
        <row r="597">
          <cell r="A597">
            <v>4130028</v>
          </cell>
          <cell r="B597" t="str">
            <v>UEG ANAHEIM ACTUAL-EG TRANSFER</v>
          </cell>
          <cell r="C597">
            <v>2312.5</v>
          </cell>
          <cell r="D597">
            <v>0</v>
          </cell>
        </row>
        <row r="598">
          <cell r="A598">
            <v>4140001</v>
          </cell>
          <cell r="B598" t="str">
            <v>WHOLESL SDIEGO GAS&amp;ELECTRIC ACTL</v>
          </cell>
          <cell r="C598">
            <v>-29420785.629999999</v>
          </cell>
          <cell r="D598">
            <v>-48309305.609999999</v>
          </cell>
        </row>
        <row r="599">
          <cell r="A599">
            <v>4140002</v>
          </cell>
          <cell r="B599" t="str">
            <v>WHOLESALE LONG BEACH ACTUAL</v>
          </cell>
          <cell r="C599">
            <v>-2886141.58</v>
          </cell>
          <cell r="D599">
            <v>-4943734.28</v>
          </cell>
        </row>
        <row r="600">
          <cell r="A600">
            <v>4140003</v>
          </cell>
          <cell r="B600" t="str">
            <v>WHOLESALE SOUTHWEST GAS ACTUAL</v>
          </cell>
          <cell r="C600">
            <v>-3225624.3</v>
          </cell>
          <cell r="D600">
            <v>-5203531.24</v>
          </cell>
        </row>
        <row r="601">
          <cell r="A601">
            <v>4140004</v>
          </cell>
          <cell r="B601" t="str">
            <v>WHOLSL SDIEGO GAS&amp;ELECTRIC ACCR</v>
          </cell>
          <cell r="C601">
            <v>588765.97</v>
          </cell>
          <cell r="D601">
            <v>1115423.07</v>
          </cell>
        </row>
        <row r="602">
          <cell r="A602">
            <v>4140005</v>
          </cell>
          <cell r="B602" t="str">
            <v>WHOLESALE LONG BEACH ACCRUAL</v>
          </cell>
          <cell r="C602">
            <v>303469.93</v>
          </cell>
          <cell r="D602">
            <v>94915.98</v>
          </cell>
        </row>
        <row r="603">
          <cell r="A603">
            <v>4140006</v>
          </cell>
          <cell r="B603" t="str">
            <v>WHOLESALE SOUTHWEST GAS ACCR</v>
          </cell>
          <cell r="C603">
            <v>309336</v>
          </cell>
          <cell r="D603">
            <v>49259.99</v>
          </cell>
        </row>
        <row r="604">
          <cell r="A604">
            <v>4140011</v>
          </cell>
          <cell r="B604" t="str">
            <v>WHOLESALE MEXICALI ACTUAL</v>
          </cell>
          <cell r="C604">
            <v>-1086187.73</v>
          </cell>
          <cell r="D604">
            <v>-1340060.26</v>
          </cell>
        </row>
        <row r="605">
          <cell r="A605">
            <v>4140012</v>
          </cell>
          <cell r="B605" t="str">
            <v>WHOLESALE MEXICALI ACCRUAL</v>
          </cell>
          <cell r="C605">
            <v>21256</v>
          </cell>
          <cell r="D605">
            <v>-53690</v>
          </cell>
        </row>
        <row r="606">
          <cell r="A606">
            <v>4170001</v>
          </cell>
          <cell r="B606" t="str">
            <v>GAS SALES FOR NGV UNCOMPRESSED</v>
          </cell>
          <cell r="C606">
            <v>-6797529.0199999996</v>
          </cell>
          <cell r="D606">
            <v>-5245218.37</v>
          </cell>
        </row>
        <row r="607">
          <cell r="A607">
            <v>4170002</v>
          </cell>
          <cell r="B607" t="str">
            <v>GAS SALES FOR NGV COMPRESSED ACTL</v>
          </cell>
          <cell r="C607">
            <v>-645797.49</v>
          </cell>
          <cell r="D607">
            <v>-718659.71</v>
          </cell>
        </row>
        <row r="608">
          <cell r="A608">
            <v>4170003</v>
          </cell>
          <cell r="B608" t="str">
            <v>GAS TRANS FOR NGV UNCOMPRESS ACTL</v>
          </cell>
          <cell r="C608">
            <v>-292890.38</v>
          </cell>
          <cell r="D608">
            <v>-423244.05</v>
          </cell>
        </row>
        <row r="609">
          <cell r="A609">
            <v>4170004</v>
          </cell>
          <cell r="B609" t="str">
            <v>GAS SALES FOR NGV UNCOMPRESS ACCR</v>
          </cell>
          <cell r="C609">
            <v>-1111800</v>
          </cell>
          <cell r="D609">
            <v>148500</v>
          </cell>
        </row>
        <row r="610">
          <cell r="A610">
            <v>4170005</v>
          </cell>
          <cell r="B610" t="str">
            <v>GAS SALES FOR NGV COMPRESSED ACCR</v>
          </cell>
          <cell r="C610">
            <v>-55800</v>
          </cell>
          <cell r="D610">
            <v>-7800</v>
          </cell>
        </row>
        <row r="611">
          <cell r="A611">
            <v>4170006</v>
          </cell>
          <cell r="B611" t="str">
            <v>GAS TRANS FOR NGV UNCOMPRESS ACCR</v>
          </cell>
          <cell r="C611">
            <v>-11000</v>
          </cell>
          <cell r="D611">
            <v>16700</v>
          </cell>
        </row>
        <row r="612">
          <cell r="A612">
            <v>4180001</v>
          </cell>
          <cell r="B612" t="str">
            <v>CORE COMMERCIAL &lt; 3,000 THERMS-CHAIN</v>
          </cell>
          <cell r="C612">
            <v>-3668462.6</v>
          </cell>
          <cell r="D612">
            <v>0</v>
          </cell>
        </row>
        <row r="613">
          <cell r="A613">
            <v>4180002</v>
          </cell>
          <cell r="B613" t="str">
            <v>CORE COMMERCIAL &lt; 3,000 THERMS-CHAIN</v>
          </cell>
          <cell r="C613">
            <v>-175230.44</v>
          </cell>
          <cell r="D613">
            <v>0</v>
          </cell>
        </row>
        <row r="614">
          <cell r="A614">
            <v>4180005</v>
          </cell>
          <cell r="B614" t="str">
            <v>CORE INDUSTRIAL &lt;3,000 THERMS-CHAIN</v>
          </cell>
          <cell r="C614">
            <v>-194206.73</v>
          </cell>
          <cell r="D614">
            <v>0</v>
          </cell>
        </row>
        <row r="615">
          <cell r="A615">
            <v>4180006</v>
          </cell>
          <cell r="B615" t="str">
            <v>CORE INDUSTRIAL &lt;3,000 THERMS-CHAIN</v>
          </cell>
          <cell r="C615">
            <v>-10133.41</v>
          </cell>
          <cell r="D615">
            <v>0</v>
          </cell>
        </row>
        <row r="616">
          <cell r="A616">
            <v>4180009</v>
          </cell>
          <cell r="B616" t="str">
            <v>CORE COMMERCIAL 3-5,000 THERMS-CHAIN</v>
          </cell>
          <cell r="C616">
            <v>-20042075.289999999</v>
          </cell>
          <cell r="D616">
            <v>0</v>
          </cell>
        </row>
        <row r="617">
          <cell r="A617">
            <v>4180010</v>
          </cell>
          <cell r="B617" t="str">
            <v>CORE COMMERCIAL   3-5,000 THERMS CHAIN</v>
          </cell>
          <cell r="C617">
            <v>-2679883.5499999998</v>
          </cell>
          <cell r="D617">
            <v>0</v>
          </cell>
        </row>
        <row r="618">
          <cell r="A618">
            <v>4180013</v>
          </cell>
          <cell r="B618" t="str">
            <v>CORE INDUSTRIAL 3-5,000 THERMS-CHAIN</v>
          </cell>
          <cell r="C618">
            <v>-7218828.2599999998</v>
          </cell>
          <cell r="D618">
            <v>0</v>
          </cell>
        </row>
        <row r="619">
          <cell r="A619">
            <v>4180014</v>
          </cell>
          <cell r="B619" t="str">
            <v>CORE INDUSTRIAL 3-5,000 THERMS CHAIN T</v>
          </cell>
          <cell r="C619">
            <v>-547626.79</v>
          </cell>
          <cell r="D619">
            <v>0</v>
          </cell>
        </row>
        <row r="620">
          <cell r="A620">
            <v>4180017</v>
          </cell>
          <cell r="B620" t="str">
            <v>RESTAURANT-CH SALES-ACTL</v>
          </cell>
          <cell r="C620">
            <v>-6790190.2000000002</v>
          </cell>
          <cell r="D620">
            <v>0</v>
          </cell>
        </row>
        <row r="621">
          <cell r="A621">
            <v>4180018</v>
          </cell>
          <cell r="B621" t="str">
            <v>RESTAURANT-CH TRANS-ACTL</v>
          </cell>
          <cell r="C621">
            <v>-3746403.79</v>
          </cell>
          <cell r="D621">
            <v>0</v>
          </cell>
        </row>
        <row r="622">
          <cell r="A622">
            <v>4210002</v>
          </cell>
          <cell r="B622" t="str">
            <v>BCAP PURCH COST ACCT CORE PGA SUB ACCT</v>
          </cell>
          <cell r="C622">
            <v>-28129185</v>
          </cell>
          <cell r="D622">
            <v>-62010734.380000003</v>
          </cell>
        </row>
        <row r="623">
          <cell r="A623">
            <v>4210003</v>
          </cell>
          <cell r="B623" t="str">
            <v>BCAP CORE BROKAGE PGA ACCOUNT</v>
          </cell>
          <cell r="C623">
            <v>0</v>
          </cell>
          <cell r="D623">
            <v>-546145</v>
          </cell>
        </row>
        <row r="624">
          <cell r="A624">
            <v>4210004</v>
          </cell>
          <cell r="B624" t="str">
            <v>BCAP CORE FIXED COST ACCT CFCA</v>
          </cell>
          <cell r="C624">
            <v>33048191.82</v>
          </cell>
          <cell r="D624">
            <v>18394236.800000001</v>
          </cell>
        </row>
        <row r="625">
          <cell r="A625">
            <v>4210007</v>
          </cell>
          <cell r="B625" t="str">
            <v>BCAP CORE STANDBY SVC PGA ACCT</v>
          </cell>
          <cell r="C625">
            <v>0</v>
          </cell>
          <cell r="D625">
            <v>-53245</v>
          </cell>
        </row>
        <row r="626">
          <cell r="A626">
            <v>4210009</v>
          </cell>
          <cell r="B626" t="str">
            <v>ACAP CCOG &amp; S CORE</v>
          </cell>
          <cell r="C626">
            <v>752871</v>
          </cell>
          <cell r="D626">
            <v>1889043</v>
          </cell>
        </row>
        <row r="627">
          <cell r="A627">
            <v>4210010</v>
          </cell>
          <cell r="B627" t="str">
            <v>OTHER REGULATORY REV NCFCTA</v>
          </cell>
          <cell r="C627">
            <v>628270.43999999994</v>
          </cell>
          <cell r="D627">
            <v>-3974746.13</v>
          </cell>
        </row>
        <row r="628">
          <cell r="A628">
            <v>4210013</v>
          </cell>
          <cell r="B628" t="str">
            <v>OTH RGLTORY REVNUE CEA</v>
          </cell>
          <cell r="C628">
            <v>3080721.77</v>
          </cell>
          <cell r="D628">
            <v>-12952387.109999999</v>
          </cell>
        </row>
        <row r="629">
          <cell r="A629">
            <v>4210015</v>
          </cell>
          <cell r="B629" t="str">
            <v>OTH RGLTORY REVNUE PCBEA</v>
          </cell>
          <cell r="C629">
            <v>-26146.21</v>
          </cell>
          <cell r="D629">
            <v>258813.19</v>
          </cell>
        </row>
        <row r="630">
          <cell r="A630">
            <v>4210016</v>
          </cell>
          <cell r="B630" t="str">
            <v>OTH RGLTORY REVNUE EFA</v>
          </cell>
          <cell r="C630">
            <v>0</v>
          </cell>
          <cell r="D630">
            <v>576.41999999999996</v>
          </cell>
        </row>
        <row r="631">
          <cell r="A631">
            <v>4210018</v>
          </cell>
          <cell r="B631" t="str">
            <v>OTH RGLTORY REVNUE RDD</v>
          </cell>
          <cell r="C631">
            <v>-94810</v>
          </cell>
          <cell r="D631">
            <v>-7086603</v>
          </cell>
        </row>
        <row r="632">
          <cell r="A632">
            <v>4210026</v>
          </cell>
          <cell r="B632" t="str">
            <v>OTH RGLTORY REVNUE NGVOA</v>
          </cell>
          <cell r="C632">
            <v>130859.12</v>
          </cell>
          <cell r="D632">
            <v>-4302883.0999999996</v>
          </cell>
        </row>
        <row r="633">
          <cell r="A633">
            <v>4210027</v>
          </cell>
          <cell r="B633" t="str">
            <v>OTH RGLTORY REVNUE NGVRA</v>
          </cell>
          <cell r="C633">
            <v>1928011.27</v>
          </cell>
          <cell r="D633">
            <v>2324870.81</v>
          </cell>
        </row>
        <row r="634">
          <cell r="A634">
            <v>4210028</v>
          </cell>
          <cell r="B634" t="str">
            <v>OTH RGLTORY REVNUE DSMT</v>
          </cell>
          <cell r="C634">
            <v>604664</v>
          </cell>
          <cell r="D634">
            <v>-907000</v>
          </cell>
        </row>
        <row r="635">
          <cell r="A635">
            <v>4210030</v>
          </cell>
          <cell r="B635" t="str">
            <v>OTH RGLTRY REVNUE PITAS PT F&amp;U</v>
          </cell>
          <cell r="C635">
            <v>-35439.64</v>
          </cell>
          <cell r="D635">
            <v>-297252</v>
          </cell>
        </row>
        <row r="636">
          <cell r="A636">
            <v>4210035</v>
          </cell>
          <cell r="B636" t="str">
            <v>OTH RGLTORY REVNUE CEMA</v>
          </cell>
          <cell r="C636">
            <v>-3224772.1</v>
          </cell>
          <cell r="D636">
            <v>-8058800.7800000003</v>
          </cell>
        </row>
        <row r="637">
          <cell r="A637">
            <v>4210036</v>
          </cell>
          <cell r="B637" t="str">
            <v>OTH RGLTORY REVNUE RRMA</v>
          </cell>
          <cell r="C637">
            <v>34685.32</v>
          </cell>
          <cell r="D637">
            <v>57143.01</v>
          </cell>
        </row>
        <row r="638">
          <cell r="A638">
            <v>4210037</v>
          </cell>
          <cell r="B638" t="str">
            <v>OTH RGLTORY REVNUE ICMA</v>
          </cell>
          <cell r="C638">
            <v>1610266.19</v>
          </cell>
          <cell r="D638">
            <v>1652679.72</v>
          </cell>
        </row>
        <row r="639">
          <cell r="A639">
            <v>4210038</v>
          </cell>
          <cell r="B639" t="str">
            <v>OTH RGLTORY REVNUE FCPMA</v>
          </cell>
          <cell r="C639">
            <v>0</v>
          </cell>
          <cell r="D639">
            <v>-8117.16</v>
          </cell>
        </row>
        <row r="640">
          <cell r="A640">
            <v>4210039</v>
          </cell>
          <cell r="B640" t="str">
            <v>OTH RGLTRY REVNUE IZRCA</v>
          </cell>
          <cell r="C640">
            <v>0</v>
          </cell>
          <cell r="D640">
            <v>-12506.45</v>
          </cell>
        </row>
        <row r="641">
          <cell r="A641">
            <v>4210041</v>
          </cell>
          <cell r="B641" t="str">
            <v>OTH RGLTRY REVNUE PPTCA CURRENT</v>
          </cell>
          <cell r="C641">
            <v>8638395.7599999998</v>
          </cell>
          <cell r="D641">
            <v>29134049.09</v>
          </cell>
        </row>
        <row r="642">
          <cell r="A642">
            <v>4210042</v>
          </cell>
          <cell r="B642" t="str">
            <v>OTH RGLTORY REVNUE NCRMA</v>
          </cell>
          <cell r="C642">
            <v>3538240.86</v>
          </cell>
          <cell r="D642">
            <v>-54043.1</v>
          </cell>
        </row>
        <row r="643">
          <cell r="A643">
            <v>4210047</v>
          </cell>
          <cell r="B643" t="str">
            <v>REG REV-ITCSA-CORE SUBSCRIP &amp; REMAINING</v>
          </cell>
          <cell r="C643">
            <v>16173705.880000001</v>
          </cell>
          <cell r="D643">
            <v>73270838.719999999</v>
          </cell>
        </row>
        <row r="644">
          <cell r="A644">
            <v>4210049</v>
          </cell>
          <cell r="B644" t="str">
            <v>OTH RGLTORY REVNUE RDD NGV</v>
          </cell>
          <cell r="C644">
            <v>-149222.79999999999</v>
          </cell>
          <cell r="D644">
            <v>743457.9</v>
          </cell>
        </row>
        <row r="645">
          <cell r="A645">
            <v>4210055</v>
          </cell>
          <cell r="B645" t="str">
            <v>PBR AUDIT/BASE MARGIN CONSULT EXP-CURR</v>
          </cell>
          <cell r="C645">
            <v>0</v>
          </cell>
          <cell r="D645">
            <v>21644.91</v>
          </cell>
        </row>
        <row r="646">
          <cell r="A646">
            <v>4210059</v>
          </cell>
          <cell r="B646" t="str">
            <v>BCAP NON CORE FXD COST BAL ACT</v>
          </cell>
          <cell r="C646">
            <v>18112064.879999999</v>
          </cell>
          <cell r="D646">
            <v>-6414000</v>
          </cell>
        </row>
        <row r="647">
          <cell r="A647">
            <v>4210060</v>
          </cell>
          <cell r="B647" t="str">
            <v>BCAP CORE SUBSCRIPTION PGA ACT</v>
          </cell>
          <cell r="C647">
            <v>-226930</v>
          </cell>
          <cell r="D647">
            <v>540543.4</v>
          </cell>
        </row>
        <row r="648">
          <cell r="A648">
            <v>4210061</v>
          </cell>
          <cell r="B648" t="str">
            <v>BCAP NON CORE STANDBY SVC PGA</v>
          </cell>
          <cell r="C648">
            <v>0</v>
          </cell>
          <cell r="D648">
            <v>-11448226</v>
          </cell>
        </row>
        <row r="649">
          <cell r="A649">
            <v>4210066</v>
          </cell>
          <cell r="B649" t="str">
            <v>ACAP ENHANCED OIL RECOVERY EOR</v>
          </cell>
          <cell r="C649">
            <v>10845942.810000001</v>
          </cell>
          <cell r="D649">
            <v>-8528484.5</v>
          </cell>
        </row>
        <row r="650">
          <cell r="A650">
            <v>4210069</v>
          </cell>
          <cell r="B650" t="str">
            <v>BCAP NONCORE BRKR FEE ACCT</v>
          </cell>
          <cell r="C650">
            <v>83377.41</v>
          </cell>
          <cell r="D650">
            <v>-169088.06</v>
          </cell>
        </row>
        <row r="651">
          <cell r="A651">
            <v>4210071</v>
          </cell>
          <cell r="B651" t="str">
            <v>BCAP LIRA PROG ACCT</v>
          </cell>
          <cell r="C651">
            <v>-740004.11</v>
          </cell>
          <cell r="D651">
            <v>12266288.289999999</v>
          </cell>
        </row>
        <row r="652">
          <cell r="A652">
            <v>4210073</v>
          </cell>
          <cell r="B652" t="str">
            <v>BCAP NONCORE STGE BAL A/C 75%  SUB STGE</v>
          </cell>
          <cell r="C652">
            <v>482405.74</v>
          </cell>
          <cell r="D652">
            <v>79501.259999999995</v>
          </cell>
        </row>
        <row r="653">
          <cell r="A653">
            <v>4210074</v>
          </cell>
          <cell r="B653" t="str">
            <v>BCAP N CORE STGE BAL A/C 100% STGE TRNS</v>
          </cell>
          <cell r="C653">
            <v>2320001.7799999998</v>
          </cell>
          <cell r="D653">
            <v>13538958.529999999</v>
          </cell>
        </row>
        <row r="654">
          <cell r="A654">
            <v>4210077</v>
          </cell>
          <cell r="B654" t="str">
            <v>APPLIANCE FINANCING COMMISSION</v>
          </cell>
          <cell r="C654">
            <v>-372.28</v>
          </cell>
          <cell r="D654">
            <v>-125258.25</v>
          </cell>
        </row>
        <row r="655">
          <cell r="A655">
            <v>4210083</v>
          </cell>
          <cell r="B655" t="str">
            <v>HAZARD SBSTNCE CST RECOVR REV ACCT</v>
          </cell>
          <cell r="C655">
            <v>4078171.6</v>
          </cell>
          <cell r="D655">
            <v>-1954124.42</v>
          </cell>
        </row>
        <row r="656">
          <cell r="A656">
            <v>4210085</v>
          </cell>
          <cell r="B656" t="str">
            <v>DSM ENERGY EFFICIENCY</v>
          </cell>
          <cell r="C656">
            <v>-102000</v>
          </cell>
          <cell r="D656">
            <v>-186000</v>
          </cell>
        </row>
        <row r="657">
          <cell r="A657">
            <v>4210086</v>
          </cell>
          <cell r="B657" t="str">
            <v>REGULATORY REV ITCSA-RELINQUISHED CAPAC</v>
          </cell>
          <cell r="C657">
            <v>-52000684</v>
          </cell>
          <cell r="D657">
            <v>0</v>
          </cell>
        </row>
        <row r="658">
          <cell r="A658">
            <v>4210087</v>
          </cell>
          <cell r="B658" t="str">
            <v>REG REV WHEELER RIDGE FIRM ACC CHG MEMO</v>
          </cell>
          <cell r="C658">
            <v>-521789.49</v>
          </cell>
          <cell r="D658">
            <v>0</v>
          </cell>
        </row>
        <row r="659">
          <cell r="A659">
            <v>4210088</v>
          </cell>
          <cell r="B659" t="str">
            <v>REG REV NONCORE STRGR POST BCAP</v>
          </cell>
          <cell r="C659">
            <v>-3535186.27</v>
          </cell>
          <cell r="D659">
            <v>0</v>
          </cell>
        </row>
        <row r="660">
          <cell r="A660">
            <v>4290001</v>
          </cell>
          <cell r="B660" t="str">
            <v>EXCHNGE GAS REVNUE CA PRODUCERS</v>
          </cell>
          <cell r="C660">
            <v>-655803.81999999995</v>
          </cell>
          <cell r="D660">
            <v>-85681.919999999998</v>
          </cell>
        </row>
        <row r="661">
          <cell r="A661">
            <v>4290002</v>
          </cell>
          <cell r="B661" t="str">
            <v>EXCH GAS RVNUE PG&amp;E MSTR EXCH &amp; SW</v>
          </cell>
          <cell r="C661">
            <v>662501.31000000006</v>
          </cell>
          <cell r="D661">
            <v>146112.87</v>
          </cell>
        </row>
        <row r="662">
          <cell r="A662">
            <v>4310006</v>
          </cell>
          <cell r="B662" t="str">
            <v>INTERCO BILL TO POLICY BU 00495025</v>
          </cell>
          <cell r="C662">
            <v>0</v>
          </cell>
          <cell r="D662">
            <v>-9557638.0800000001</v>
          </cell>
        </row>
        <row r="663">
          <cell r="A663">
            <v>4310009</v>
          </cell>
          <cell r="B663" t="str">
            <v>INTER-BU REV ERC FR POLICY GRP</v>
          </cell>
          <cell r="C663">
            <v>-3250</v>
          </cell>
          <cell r="D663">
            <v>-20582.830000000002</v>
          </cell>
        </row>
        <row r="664">
          <cell r="A664">
            <v>4310011</v>
          </cell>
          <cell r="B664" t="str">
            <v>INTERCO BILLING TO EMS BU</v>
          </cell>
          <cell r="C664">
            <v>0</v>
          </cell>
          <cell r="D664">
            <v>-493808.41</v>
          </cell>
        </row>
        <row r="665">
          <cell r="A665">
            <v>4310017</v>
          </cell>
          <cell r="B665" t="str">
            <v>INTER-BU REV ERC FR EMS</v>
          </cell>
          <cell r="C665">
            <v>0</v>
          </cell>
          <cell r="D665">
            <v>-465.66</v>
          </cell>
        </row>
        <row r="666">
          <cell r="A666">
            <v>4310025</v>
          </cell>
          <cell r="B666" t="str">
            <v>INTERCO BILL TO INTERNATIONAL BU 004950</v>
          </cell>
          <cell r="C666">
            <v>-22489.77</v>
          </cell>
          <cell r="D666">
            <v>-121172.55</v>
          </cell>
        </row>
        <row r="667">
          <cell r="A667">
            <v>4310031</v>
          </cell>
          <cell r="B667" t="str">
            <v>INTERCO BILL TO TGN</v>
          </cell>
          <cell r="C667">
            <v>0</v>
          </cell>
          <cell r="D667">
            <v>-95170.46</v>
          </cell>
        </row>
        <row r="668">
          <cell r="A668">
            <v>4330000</v>
          </cell>
          <cell r="B668" t="str">
            <v>MISCELLANEOUS SERVICE REVENUES</v>
          </cell>
          <cell r="C668">
            <v>1972.86</v>
          </cell>
          <cell r="D668">
            <v>0</v>
          </cell>
        </row>
        <row r="669">
          <cell r="A669">
            <v>4330002</v>
          </cell>
          <cell r="B669" t="str">
            <v>MISC SVS REV RECONNECT CHARGE</v>
          </cell>
          <cell r="C669">
            <v>-829580.35</v>
          </cell>
          <cell r="D669">
            <v>-1267926.02</v>
          </cell>
        </row>
        <row r="670">
          <cell r="A670">
            <v>4330003</v>
          </cell>
          <cell r="B670" t="str">
            <v>SRVC ESTABLISHMENT FEE ACTUAL</v>
          </cell>
          <cell r="C670">
            <v>-14004239.470000001</v>
          </cell>
          <cell r="D670">
            <v>-22815646.030000001</v>
          </cell>
        </row>
        <row r="671">
          <cell r="A671">
            <v>4330005</v>
          </cell>
          <cell r="B671" t="str">
            <v>REV FROM COMM PARTS SALES</v>
          </cell>
          <cell r="C671">
            <v>-952439.42</v>
          </cell>
          <cell r="D671">
            <v>-1309118.33</v>
          </cell>
        </row>
        <row r="672">
          <cell r="A672">
            <v>4330006</v>
          </cell>
          <cell r="B672" t="str">
            <v>REV FROM RES NEUTRAL PARTS SALES</v>
          </cell>
          <cell r="C672">
            <v>-447536.93</v>
          </cell>
          <cell r="D672">
            <v>-758036.3</v>
          </cell>
        </row>
        <row r="673">
          <cell r="A673">
            <v>4330007</v>
          </cell>
          <cell r="B673" t="str">
            <v>REV FROM SET TIME APPT SVC CH</v>
          </cell>
          <cell r="C673">
            <v>-14925</v>
          </cell>
          <cell r="D673">
            <v>-19950</v>
          </cell>
        </row>
        <row r="674">
          <cell r="A674">
            <v>4330008</v>
          </cell>
          <cell r="B674" t="str">
            <v>REVS FROM WATER HTER WRP&amp;STRPG</v>
          </cell>
          <cell r="C674">
            <v>-3653.12</v>
          </cell>
          <cell r="D674">
            <v>-7059.73</v>
          </cell>
        </row>
        <row r="675">
          <cell r="A675">
            <v>4330009</v>
          </cell>
          <cell r="B675" t="str">
            <v>REVS FROM APPL CONNECTION SVC</v>
          </cell>
          <cell r="C675">
            <v>-270016.84999999998</v>
          </cell>
          <cell r="D675">
            <v>-363513.9</v>
          </cell>
        </row>
        <row r="676">
          <cell r="A676">
            <v>4330010</v>
          </cell>
          <cell r="B676" t="str">
            <v>REVS FR FUEL CELL EQUIP FEES ACTL</v>
          </cell>
          <cell r="C676">
            <v>-35521.360000000001</v>
          </cell>
          <cell r="D676">
            <v>-60360.2</v>
          </cell>
        </row>
        <row r="677">
          <cell r="A677">
            <v>4330011</v>
          </cell>
          <cell r="B677" t="str">
            <v>REV FROM METER SHOP OPERATIONS</v>
          </cell>
          <cell r="C677">
            <v>-190341.21</v>
          </cell>
          <cell r="D677">
            <v>-245666.75</v>
          </cell>
        </row>
        <row r="678">
          <cell r="A678">
            <v>4330012</v>
          </cell>
          <cell r="B678" t="str">
            <v>REVNUE FROM METER SHOP TRANSPORT</v>
          </cell>
          <cell r="C678">
            <v>-304.75</v>
          </cell>
          <cell r="D678">
            <v>-4299.91</v>
          </cell>
        </row>
        <row r="679">
          <cell r="A679">
            <v>4330013</v>
          </cell>
          <cell r="B679" t="str">
            <v>REVNUE FR GAS SLECT PROG SVCS ACTL</v>
          </cell>
          <cell r="C679">
            <v>-383775.5</v>
          </cell>
          <cell r="D679">
            <v>-513641.55</v>
          </cell>
        </row>
        <row r="680">
          <cell r="A680">
            <v>4330016</v>
          </cell>
          <cell r="B680" t="str">
            <v>REV FROM NGV ADMIN FEES ACTUAL</v>
          </cell>
          <cell r="C680">
            <v>-5030.2</v>
          </cell>
          <cell r="D680">
            <v>-21870.1</v>
          </cell>
        </row>
        <row r="681">
          <cell r="A681">
            <v>4330017</v>
          </cell>
          <cell r="B681" t="str">
            <v>REV FR DEMO PROJECTS ACTUAL</v>
          </cell>
          <cell r="C681">
            <v>-30251.25</v>
          </cell>
          <cell r="D681">
            <v>-40347.629999999997</v>
          </cell>
        </row>
        <row r="682">
          <cell r="A682">
            <v>4330019</v>
          </cell>
          <cell r="B682" t="str">
            <v>REV FROM SEISMIC SERVICES</v>
          </cell>
          <cell r="C682">
            <v>-552.01</v>
          </cell>
          <cell r="D682">
            <v>-6335</v>
          </cell>
        </row>
        <row r="683">
          <cell r="A683">
            <v>4330021</v>
          </cell>
          <cell r="B683" t="str">
            <v>REVENUE FROM HUB SERVICES</v>
          </cell>
          <cell r="C683">
            <v>-8294802.5099999998</v>
          </cell>
          <cell r="D683">
            <v>-8453216.6400000006</v>
          </cell>
        </row>
        <row r="684">
          <cell r="A684">
            <v>4330022</v>
          </cell>
          <cell r="B684" t="str">
            <v>REV FR LG BEACH GAS SVCS OFFER</v>
          </cell>
          <cell r="C684">
            <v>-2754</v>
          </cell>
          <cell r="D684">
            <v>0</v>
          </cell>
        </row>
        <row r="685">
          <cell r="A685">
            <v>4330026</v>
          </cell>
          <cell r="B685" t="str">
            <v>MISC REV ERC EXTL CUST 00488027</v>
          </cell>
          <cell r="C685">
            <v>-28132.57</v>
          </cell>
          <cell r="D685">
            <v>-172899.6</v>
          </cell>
        </row>
        <row r="686">
          <cell r="A686">
            <v>4330029</v>
          </cell>
          <cell r="B686" t="str">
            <v>REV FR PUBL AFF SELLG DISPL AD IN ENGY</v>
          </cell>
          <cell r="C686">
            <v>0</v>
          </cell>
          <cell r="D686">
            <v>346.14</v>
          </cell>
        </row>
        <row r="687">
          <cell r="A687">
            <v>4330031</v>
          </cell>
          <cell r="B687" t="str">
            <v>SERVICE ESTABLISHMENT FEE ACCR</v>
          </cell>
          <cell r="C687">
            <v>-73730</v>
          </cell>
          <cell r="D687">
            <v>302940</v>
          </cell>
        </row>
        <row r="688">
          <cell r="A688">
            <v>4330076</v>
          </cell>
          <cell r="B688" t="str">
            <v>MISC SERV REV-PIPELINE SERVICES</v>
          </cell>
          <cell r="C688">
            <v>-552138.26</v>
          </cell>
          <cell r="D688">
            <v>0</v>
          </cell>
        </row>
        <row r="689">
          <cell r="A689">
            <v>4350001</v>
          </cell>
          <cell r="B689" t="str">
            <v>RENT FROM PROP USED IN OPERATION</v>
          </cell>
          <cell r="C689">
            <v>-74765.47</v>
          </cell>
          <cell r="D689">
            <v>0</v>
          </cell>
        </row>
        <row r="690">
          <cell r="A690">
            <v>4370001</v>
          </cell>
          <cell r="B690" t="str">
            <v>MISC REGULATORY REVENUE</v>
          </cell>
          <cell r="C690">
            <v>27322044.829999998</v>
          </cell>
          <cell r="D690">
            <v>-16612054.25</v>
          </cell>
        </row>
        <row r="691">
          <cell r="A691">
            <v>4370002</v>
          </cell>
          <cell r="B691" t="str">
            <v>OTHER MISCELLANEOUS REVENUES</v>
          </cell>
          <cell r="C691">
            <v>-1641028.51</v>
          </cell>
          <cell r="D691">
            <v>113268223.95</v>
          </cell>
        </row>
        <row r="692">
          <cell r="A692">
            <v>4370003</v>
          </cell>
          <cell r="B692" t="str">
            <v>MISC REVENUE DEFERRED</v>
          </cell>
          <cell r="C692">
            <v>26137000</v>
          </cell>
          <cell r="D692">
            <v>0</v>
          </cell>
        </row>
        <row r="693">
          <cell r="A693">
            <v>4370005</v>
          </cell>
          <cell r="B693" t="str">
            <v>PRE-PBR RESEARCH ROYALTY REVENUE</v>
          </cell>
          <cell r="C693">
            <v>-151196.32</v>
          </cell>
          <cell r="D693">
            <v>-173821.46</v>
          </cell>
        </row>
        <row r="694">
          <cell r="A694">
            <v>4370006</v>
          </cell>
          <cell r="B694" t="str">
            <v>RETURNED CHECK CHARGES ACTUAL</v>
          </cell>
          <cell r="C694">
            <v>-411311.57</v>
          </cell>
          <cell r="D694">
            <v>-575238.03</v>
          </cell>
        </row>
        <row r="695">
          <cell r="A695">
            <v>4370008</v>
          </cell>
          <cell r="B695" t="str">
            <v>AMORTIZATION OF ITCCA</v>
          </cell>
          <cell r="C695">
            <v>0</v>
          </cell>
          <cell r="D695">
            <v>-1455347</v>
          </cell>
        </row>
        <row r="696">
          <cell r="A696">
            <v>4370009</v>
          </cell>
          <cell r="B696" t="str">
            <v>AMORT TAX GAIN OF FLOWER ST</v>
          </cell>
          <cell r="C696">
            <v>-2260680</v>
          </cell>
          <cell r="D696">
            <v>-3391020</v>
          </cell>
        </row>
        <row r="697">
          <cell r="A697">
            <v>4370010</v>
          </cell>
          <cell r="B697" t="str">
            <v>ANAHEIM PARKING LEASE REVENUE</v>
          </cell>
          <cell r="C697">
            <v>-531</v>
          </cell>
          <cell r="D697">
            <v>-8841.14</v>
          </cell>
        </row>
        <row r="698">
          <cell r="A698">
            <v>4370012</v>
          </cell>
          <cell r="B698" t="str">
            <v>TRAINING ACTIVITY REVENUE</v>
          </cell>
          <cell r="C698">
            <v>0</v>
          </cell>
          <cell r="D698">
            <v>-5837</v>
          </cell>
        </row>
        <row r="699">
          <cell r="A699">
            <v>4370013</v>
          </cell>
          <cell r="B699" t="str">
            <v>D &amp; B CREDIT EVALUATION FEES</v>
          </cell>
          <cell r="C699">
            <v>-1500</v>
          </cell>
          <cell r="D699">
            <v>-2000</v>
          </cell>
        </row>
        <row r="700">
          <cell r="A700">
            <v>4370061</v>
          </cell>
          <cell r="B700" t="str">
            <v>AFFIL 25% EMPL TRANSFER FEE</v>
          </cell>
          <cell r="C700">
            <v>-141249.95000000001</v>
          </cell>
          <cell r="D700">
            <v>-57003.85</v>
          </cell>
        </row>
        <row r="701">
          <cell r="A701">
            <v>4370100</v>
          </cell>
          <cell r="B701" t="str">
            <v>GAS MISC. REVENUES</v>
          </cell>
          <cell r="C701">
            <v>13366.41</v>
          </cell>
          <cell r="D701">
            <v>-433703.52</v>
          </cell>
        </row>
        <row r="702">
          <cell r="A702">
            <v>4370103</v>
          </cell>
          <cell r="B702" t="str">
            <v>HONOR RANCHO OIL REVENUE</v>
          </cell>
          <cell r="C702">
            <v>-2448714.1800000002</v>
          </cell>
          <cell r="D702">
            <v>-2195298.5099999998</v>
          </cell>
        </row>
        <row r="703">
          <cell r="A703">
            <v>4370104</v>
          </cell>
          <cell r="B703" t="str">
            <v>GOLETA CHEVRON EMISSIONS CREDITS</v>
          </cell>
          <cell r="C703">
            <v>-767400</v>
          </cell>
          <cell r="D703">
            <v>-1336555</v>
          </cell>
        </row>
        <row r="704">
          <cell r="A704">
            <v>4370105</v>
          </cell>
          <cell r="B704" t="str">
            <v>ALISO SHALLOW ZONE-EOTT</v>
          </cell>
          <cell r="C704">
            <v>-690599.05</v>
          </cell>
          <cell r="D704">
            <v>-326648.92</v>
          </cell>
        </row>
        <row r="705">
          <cell r="A705">
            <v>4370106</v>
          </cell>
          <cell r="B705" t="str">
            <v>ALISO PEOC</v>
          </cell>
          <cell r="C705">
            <v>-943280.7</v>
          </cell>
          <cell r="D705">
            <v>-904559.92</v>
          </cell>
        </row>
        <row r="706">
          <cell r="A706">
            <v>4370107</v>
          </cell>
          <cell r="B706" t="str">
            <v>ALISO CRIMSON</v>
          </cell>
          <cell r="C706">
            <v>-20118.96</v>
          </cell>
          <cell r="D706">
            <v>-24174.68</v>
          </cell>
        </row>
        <row r="707">
          <cell r="A707">
            <v>4370108</v>
          </cell>
          <cell r="B707" t="str">
            <v>ALISO TERMO</v>
          </cell>
          <cell r="C707">
            <v>-23929.73</v>
          </cell>
          <cell r="D707">
            <v>-21202.58</v>
          </cell>
        </row>
        <row r="708">
          <cell r="A708">
            <v>4370109</v>
          </cell>
          <cell r="B708" t="str">
            <v>ALISO ROAD ACCESS FEES</v>
          </cell>
          <cell r="C708">
            <v>-33504.51</v>
          </cell>
          <cell r="D708">
            <v>-18525</v>
          </cell>
        </row>
        <row r="709">
          <cell r="A709">
            <v>4370110</v>
          </cell>
          <cell r="B709" t="str">
            <v>ALISO TEXACO UTILITY USAGE</v>
          </cell>
          <cell r="C709">
            <v>-861.7</v>
          </cell>
          <cell r="D709">
            <v>-1090.43</v>
          </cell>
        </row>
        <row r="710">
          <cell r="A710">
            <v>4370111</v>
          </cell>
          <cell r="B710" t="str">
            <v>MONTEBELLO OIL REVENUE</v>
          </cell>
          <cell r="C710">
            <v>0</v>
          </cell>
          <cell r="D710">
            <v>-2161.77</v>
          </cell>
        </row>
        <row r="711">
          <cell r="A711">
            <v>4370112</v>
          </cell>
          <cell r="B711" t="str">
            <v>PDR SESNON OIL REIMBURSEMENTS FROM TEXA</v>
          </cell>
          <cell r="C711">
            <v>-11250</v>
          </cell>
          <cell r="D711">
            <v>-13750</v>
          </cell>
        </row>
        <row r="712">
          <cell r="A712">
            <v>4370113</v>
          </cell>
          <cell r="B712" t="str">
            <v>RECLAIM EMISSIONS CREDIT SALES</v>
          </cell>
          <cell r="C712">
            <v>-123952</v>
          </cell>
          <cell r="D712">
            <v>-11580</v>
          </cell>
        </row>
        <row r="713">
          <cell r="A713">
            <v>4370115</v>
          </cell>
          <cell r="B713" t="str">
            <v>GOLETA LEASE FEES</v>
          </cell>
          <cell r="C713">
            <v>-19868.52</v>
          </cell>
          <cell r="D713">
            <v>0</v>
          </cell>
        </row>
        <row r="714">
          <cell r="A714">
            <v>4370121</v>
          </cell>
          <cell r="B714" t="str">
            <v>ALISO RENTAL FOR TELECOM SITES</v>
          </cell>
          <cell r="C714">
            <v>-69115</v>
          </cell>
          <cell r="D714">
            <v>0</v>
          </cell>
        </row>
        <row r="715">
          <cell r="A715">
            <v>4370145</v>
          </cell>
          <cell r="B715" t="str">
            <v>REVENUES-FED. ENERGY RETROFIT PROGRAM</v>
          </cell>
          <cell r="C715">
            <v>-825637.57</v>
          </cell>
          <cell r="D715">
            <v>0</v>
          </cell>
        </row>
        <row r="716">
          <cell r="A716">
            <v>4370200</v>
          </cell>
          <cell r="B716" t="str">
            <v>SUNDRY NGV VEHICLE REVENUE</v>
          </cell>
          <cell r="C716">
            <v>-1236.9000000000001</v>
          </cell>
          <cell r="D716">
            <v>-883.5</v>
          </cell>
        </row>
        <row r="717">
          <cell r="A717">
            <v>4370202</v>
          </cell>
          <cell r="B717" t="str">
            <v>SUNDRY PARKING</v>
          </cell>
          <cell r="C717">
            <v>-1732.5</v>
          </cell>
          <cell r="D717">
            <v>-1237.5</v>
          </cell>
        </row>
        <row r="718">
          <cell r="A718">
            <v>4370203</v>
          </cell>
          <cell r="B718" t="str">
            <v>SUNDRY RENT</v>
          </cell>
          <cell r="C718">
            <v>-8169</v>
          </cell>
          <cell r="D718">
            <v>-5835</v>
          </cell>
        </row>
        <row r="719">
          <cell r="A719">
            <v>4370205</v>
          </cell>
          <cell r="B719" t="str">
            <v>SUNDRY SEISMIC SERVICES REVENUE</v>
          </cell>
          <cell r="C719">
            <v>-22591.94</v>
          </cell>
          <cell r="D719">
            <v>-8740.01</v>
          </cell>
        </row>
        <row r="720">
          <cell r="A720">
            <v>4370206</v>
          </cell>
          <cell r="B720" t="str">
            <v>SUNDRY TRAINING LABOR</v>
          </cell>
          <cell r="C720">
            <v>-3960</v>
          </cell>
          <cell r="D720">
            <v>-9954</v>
          </cell>
        </row>
        <row r="721">
          <cell r="A721">
            <v>4370207</v>
          </cell>
          <cell r="B721" t="str">
            <v>SUNDRY TRAINING MATERIALS</v>
          </cell>
          <cell r="C721">
            <v>-3568</v>
          </cell>
          <cell r="D721">
            <v>-1964</v>
          </cell>
        </row>
        <row r="722">
          <cell r="A722">
            <v>4370208</v>
          </cell>
          <cell r="B722" t="str">
            <v>SUNDRY UTILITY REVENUE</v>
          </cell>
          <cell r="C722">
            <v>-6300</v>
          </cell>
          <cell r="D722">
            <v>-4500</v>
          </cell>
        </row>
        <row r="723">
          <cell r="A723">
            <v>4371000</v>
          </cell>
          <cell r="B723" t="str">
            <v>TRANSPORTADORA DE GAS NATURAL INTER BU</v>
          </cell>
          <cell r="C723">
            <v>0</v>
          </cell>
          <cell r="D723">
            <v>-279729.27</v>
          </cell>
        </row>
        <row r="724">
          <cell r="A724">
            <v>4371002</v>
          </cell>
          <cell r="B724" t="str">
            <v>SEMPRA ENERGY UTILITY VENTURES INTER BU</v>
          </cell>
          <cell r="C724">
            <v>0</v>
          </cell>
          <cell r="D724">
            <v>-80527.78</v>
          </cell>
        </row>
        <row r="725">
          <cell r="A725">
            <v>4371004</v>
          </cell>
          <cell r="B725" t="str">
            <v>INTERVENOR COMPENSATION MEMO ACCT CURRE</v>
          </cell>
          <cell r="C725">
            <v>208579</v>
          </cell>
          <cell r="D725">
            <v>-39620</v>
          </cell>
        </row>
        <row r="726">
          <cell r="A726">
            <v>4371005</v>
          </cell>
          <cell r="B726" t="str">
            <v>AFFILATE TRANSFER FEE MEMORANDUM ACCOUN</v>
          </cell>
          <cell r="C726">
            <v>112608</v>
          </cell>
          <cell r="D726">
            <v>146123.04999999999</v>
          </cell>
        </row>
        <row r="727">
          <cell r="A727">
            <v>4371007</v>
          </cell>
          <cell r="B727" t="str">
            <v>OTH REGULATORY REVENUE-CEMA-DRT</v>
          </cell>
          <cell r="C727">
            <v>513497</v>
          </cell>
          <cell r="D727">
            <v>1231094</v>
          </cell>
        </row>
        <row r="728">
          <cell r="A728">
            <v>4371008</v>
          </cell>
          <cell r="B728" t="str">
            <v>OTH RGLTORY REVNUE-ZRCLA ADJ</v>
          </cell>
          <cell r="C728">
            <v>-117887.88</v>
          </cell>
          <cell r="D728">
            <v>601179.84</v>
          </cell>
        </row>
        <row r="729">
          <cell r="A729">
            <v>4371009</v>
          </cell>
          <cell r="B729" t="str">
            <v>BCAP RGLTORY REVNUE-MERGER CREDIT ACCTG</v>
          </cell>
          <cell r="C729">
            <v>17128000</v>
          </cell>
          <cell r="D729">
            <v>-354506.37</v>
          </cell>
        </row>
        <row r="730">
          <cell r="A730">
            <v>4570000</v>
          </cell>
          <cell r="B730" t="str">
            <v>SEISMIC</v>
          </cell>
          <cell r="C730">
            <v>0</v>
          </cell>
          <cell r="D730">
            <v>30</v>
          </cell>
        </row>
        <row r="731">
          <cell r="A731">
            <v>4999969</v>
          </cell>
          <cell r="B731" t="str">
            <v>SUNDRY MISC REVENUE-NON AFFILIATE NON W</v>
          </cell>
          <cell r="C731">
            <v>-127088.51</v>
          </cell>
          <cell r="D731">
            <v>-79053.25</v>
          </cell>
        </row>
        <row r="732">
          <cell r="A732">
            <v>4999970</v>
          </cell>
          <cell r="B732" t="str">
            <v>SUNDRY MISC REVENUE-AFFILIATE WORKORDER</v>
          </cell>
          <cell r="C732">
            <v>-13520339.65</v>
          </cell>
          <cell r="D732">
            <v>-14799166.210000001</v>
          </cell>
        </row>
        <row r="733">
          <cell r="A733">
            <v>4999999</v>
          </cell>
          <cell r="B733" t="str">
            <v>SUNDRY MISC REVENUE-NON AFFILIATE WORKO</v>
          </cell>
          <cell r="C733">
            <v>-205682</v>
          </cell>
          <cell r="D733">
            <v>-146314</v>
          </cell>
        </row>
        <row r="734">
          <cell r="A734">
            <v>5110003</v>
          </cell>
          <cell r="B734" t="str">
            <v>CAPACITY BROKERING CREDITS CORE</v>
          </cell>
          <cell r="C734">
            <v>0</v>
          </cell>
          <cell r="D734">
            <v>-3009656.27</v>
          </cell>
        </row>
        <row r="735">
          <cell r="A735">
            <v>5110004</v>
          </cell>
          <cell r="B735" t="str">
            <v>COG TRANS COSTS INTRSTA DMAND CHRG</v>
          </cell>
          <cell r="C735">
            <v>0</v>
          </cell>
          <cell r="D735">
            <v>67721199.209999993</v>
          </cell>
        </row>
        <row r="736">
          <cell r="A736">
            <v>5110005</v>
          </cell>
          <cell r="B736" t="str">
            <v>COG TRANS COSTS MPO CORE</v>
          </cell>
          <cell r="C736">
            <v>0</v>
          </cell>
          <cell r="D736">
            <v>76504.92</v>
          </cell>
        </row>
        <row r="737">
          <cell r="A737">
            <v>5110007</v>
          </cell>
          <cell r="B737" t="str">
            <v>BCAP NGTLP COMMOD CORE PURCH ALLO</v>
          </cell>
          <cell r="C737">
            <v>-467999.27</v>
          </cell>
          <cell r="D737">
            <v>343137688.10000002</v>
          </cell>
        </row>
        <row r="738">
          <cell r="A738">
            <v>5110014</v>
          </cell>
          <cell r="B738" t="str">
            <v>TRANS COSTS PITCO EXCESS COSTS CORE</v>
          </cell>
          <cell r="C738">
            <v>0</v>
          </cell>
          <cell r="D738">
            <v>15281.61</v>
          </cell>
        </row>
        <row r="739">
          <cell r="A739">
            <v>5110015</v>
          </cell>
          <cell r="B739" t="str">
            <v>TRANS COST PITCO EXCS COST NONCORE</v>
          </cell>
          <cell r="C739">
            <v>0</v>
          </cell>
          <cell r="D739">
            <v>19479.990000000002</v>
          </cell>
        </row>
        <row r="740">
          <cell r="A740">
            <v>5110016</v>
          </cell>
          <cell r="B740" t="str">
            <v>TRANS COSTS POPCO EXCS COSTS CORE</v>
          </cell>
          <cell r="C740">
            <v>0</v>
          </cell>
          <cell r="D740">
            <v>306833.13</v>
          </cell>
        </row>
        <row r="741">
          <cell r="A741">
            <v>5110017</v>
          </cell>
          <cell r="B741" t="str">
            <v>TRANS COST POPCO EXCS COST NONCORE</v>
          </cell>
          <cell r="C741">
            <v>0</v>
          </cell>
          <cell r="D741">
            <v>450498.39</v>
          </cell>
        </row>
        <row r="742">
          <cell r="A742">
            <v>5110020</v>
          </cell>
          <cell r="B742" t="str">
            <v>CAPACITY BROKERING CREDITS-NONCORE</v>
          </cell>
          <cell r="C742">
            <v>0</v>
          </cell>
          <cell r="D742">
            <v>-10478995.119999999</v>
          </cell>
        </row>
        <row r="743">
          <cell r="A743">
            <v>5110021</v>
          </cell>
          <cell r="B743" t="str">
            <v>COG TRANS COST INTR DMND CHG</v>
          </cell>
          <cell r="C743">
            <v>0</v>
          </cell>
          <cell r="D743">
            <v>20437877.399999999</v>
          </cell>
        </row>
        <row r="744">
          <cell r="A744">
            <v>5110022</v>
          </cell>
          <cell r="B744" t="str">
            <v>COG TRANS COST MPO NON CORE</v>
          </cell>
          <cell r="C744">
            <v>0</v>
          </cell>
          <cell r="D744">
            <v>110247.59</v>
          </cell>
        </row>
        <row r="745">
          <cell r="A745">
            <v>5110023</v>
          </cell>
          <cell r="B745" t="str">
            <v>COG TRANS COSTS IDC CORE SUBSC</v>
          </cell>
          <cell r="C745">
            <v>0</v>
          </cell>
          <cell r="D745">
            <v>1090864.24</v>
          </cell>
        </row>
        <row r="746">
          <cell r="A746">
            <v>5110025</v>
          </cell>
          <cell r="B746" t="str">
            <v>BCAP NGTLP CORE SUBSC ALLOCATION</v>
          </cell>
          <cell r="C746">
            <v>0</v>
          </cell>
          <cell r="D746">
            <v>10334351.23</v>
          </cell>
        </row>
        <row r="747">
          <cell r="A747">
            <v>5110026</v>
          </cell>
          <cell r="B747" t="str">
            <v>NGTLP NON CORE STANDBY SVC</v>
          </cell>
          <cell r="C747">
            <v>0</v>
          </cell>
          <cell r="D747">
            <v>462016.59</v>
          </cell>
        </row>
        <row r="748">
          <cell r="A748">
            <v>5110029</v>
          </cell>
          <cell r="B748" t="str">
            <v>ETS GAS COSTS RELATED TO LOST/UNACC FOR</v>
          </cell>
          <cell r="C748">
            <v>-183268.71</v>
          </cell>
          <cell r="D748">
            <v>0</v>
          </cell>
        </row>
        <row r="749">
          <cell r="A749">
            <v>5110030</v>
          </cell>
          <cell r="B749" t="str">
            <v>COG EXCHANGE GAS CORE</v>
          </cell>
          <cell r="C749">
            <v>0</v>
          </cell>
          <cell r="D749">
            <v>-1532237.94</v>
          </cell>
        </row>
        <row r="750">
          <cell r="A750">
            <v>5110033</v>
          </cell>
          <cell r="B750" t="str">
            <v>COG W D STORAGE CORE DEBIT</v>
          </cell>
          <cell r="C750">
            <v>0</v>
          </cell>
          <cell r="D750">
            <v>60070394</v>
          </cell>
        </row>
        <row r="751">
          <cell r="A751">
            <v>5110035</v>
          </cell>
          <cell r="B751" t="str">
            <v>COG INJECT STORAGE GAS COSTS</v>
          </cell>
          <cell r="C751">
            <v>0</v>
          </cell>
          <cell r="D751">
            <v>12402429</v>
          </cell>
        </row>
        <row r="752">
          <cell r="A752">
            <v>5110037</v>
          </cell>
          <cell r="B752" t="str">
            <v>CO SVC GAS USED COMP STA CREDT</v>
          </cell>
          <cell r="C752">
            <v>0</v>
          </cell>
          <cell r="D752">
            <v>337999</v>
          </cell>
        </row>
        <row r="753">
          <cell r="A753">
            <v>5110038</v>
          </cell>
          <cell r="B753" t="str">
            <v>STORAGE</v>
          </cell>
          <cell r="C753">
            <v>0</v>
          </cell>
          <cell r="D753">
            <v>-1697791.35</v>
          </cell>
        </row>
        <row r="754">
          <cell r="A754">
            <v>5110039</v>
          </cell>
          <cell r="B754" t="str">
            <v>TRANSMISSION</v>
          </cell>
          <cell r="C754">
            <v>0</v>
          </cell>
          <cell r="D754">
            <v>-2570057.9300000002</v>
          </cell>
        </row>
        <row r="755">
          <cell r="A755">
            <v>5110041</v>
          </cell>
          <cell r="B755" t="str">
            <v>STORAGE</v>
          </cell>
          <cell r="C755">
            <v>-3714760.01</v>
          </cell>
          <cell r="D755">
            <v>-3578434.75</v>
          </cell>
        </row>
        <row r="756">
          <cell r="A756">
            <v>5110042</v>
          </cell>
          <cell r="B756" t="str">
            <v>TRANSMISSION</v>
          </cell>
          <cell r="C756">
            <v>-7251747.1699999999</v>
          </cell>
          <cell r="D756">
            <v>-4565308.66</v>
          </cell>
        </row>
        <row r="757">
          <cell r="A757">
            <v>5110043</v>
          </cell>
          <cell r="B757" t="str">
            <v>FIELD BLOWDOWN</v>
          </cell>
          <cell r="C757">
            <v>-43559.81</v>
          </cell>
          <cell r="D757">
            <v>-125418.06</v>
          </cell>
        </row>
        <row r="758">
          <cell r="A758">
            <v>5110044</v>
          </cell>
          <cell r="B758" t="str">
            <v>DISTRIBUTION</v>
          </cell>
          <cell r="C758">
            <v>-203782.69</v>
          </cell>
          <cell r="D758">
            <v>-271538.62</v>
          </cell>
        </row>
        <row r="759">
          <cell r="A759">
            <v>5110045</v>
          </cell>
          <cell r="B759" t="str">
            <v>NGV</v>
          </cell>
          <cell r="C759">
            <v>-44650.64</v>
          </cell>
          <cell r="D759">
            <v>-51157.93</v>
          </cell>
        </row>
        <row r="760">
          <cell r="A760">
            <v>5110070</v>
          </cell>
          <cell r="B760" t="str">
            <v>U.S. GAS LOSSES</v>
          </cell>
          <cell r="C760">
            <v>0</v>
          </cell>
          <cell r="D760">
            <v>83932.99</v>
          </cell>
        </row>
        <row r="761">
          <cell r="A761">
            <v>5120200</v>
          </cell>
          <cell r="B761" t="str">
            <v>FUEL CHARGE-UNDERGROUND STORAGE FIELDS</v>
          </cell>
          <cell r="C761">
            <v>0</v>
          </cell>
          <cell r="D761">
            <v>2509317.38</v>
          </cell>
        </row>
        <row r="762">
          <cell r="A762">
            <v>5552003</v>
          </cell>
          <cell r="B762" t="str">
            <v>CAPACITY BROKERING CREDITS CORE</v>
          </cell>
          <cell r="C762">
            <v>-3853130.56</v>
          </cell>
          <cell r="D762">
            <v>-3018472.06</v>
          </cell>
        </row>
        <row r="763">
          <cell r="A763">
            <v>5552004</v>
          </cell>
          <cell r="B763" t="str">
            <v>COG TRANS COSTS INTRSTA DMAND CHRG</v>
          </cell>
          <cell r="C763">
            <v>18823585.120000001</v>
          </cell>
          <cell r="D763">
            <v>66861929.729999997</v>
          </cell>
        </row>
        <row r="764">
          <cell r="A764">
            <v>5552005</v>
          </cell>
          <cell r="B764" t="str">
            <v>COG TRANS COSTS MPO CORE</v>
          </cell>
          <cell r="C764">
            <v>8627.52</v>
          </cell>
          <cell r="D764">
            <v>12484265.369999999</v>
          </cell>
        </row>
        <row r="765">
          <cell r="A765">
            <v>5552007</v>
          </cell>
          <cell r="B765" t="str">
            <v>BCAP NGTLP COMMOD CORE PURCH ALLO</v>
          </cell>
          <cell r="C765">
            <v>707261794.40999997</v>
          </cell>
          <cell r="D765">
            <v>520484897.08999997</v>
          </cell>
        </row>
        <row r="766">
          <cell r="A766">
            <v>5552014</v>
          </cell>
          <cell r="B766" t="str">
            <v>TRANS COSTS PITCO EXCESS COSTS CORE</v>
          </cell>
          <cell r="C766">
            <v>-1028234.11</v>
          </cell>
          <cell r="D766">
            <v>345029.93</v>
          </cell>
        </row>
        <row r="767">
          <cell r="A767">
            <v>5552015</v>
          </cell>
          <cell r="B767" t="str">
            <v>TRANS COST PITCO EXCS COST NONCORE</v>
          </cell>
          <cell r="C767">
            <v>-1687243.94</v>
          </cell>
          <cell r="D767">
            <v>506685.55</v>
          </cell>
        </row>
        <row r="768">
          <cell r="A768">
            <v>5552016</v>
          </cell>
          <cell r="B768" t="str">
            <v>TRANS COSTS POPCO EXCS COSTS CORE</v>
          </cell>
          <cell r="C768">
            <v>-174207.06</v>
          </cell>
          <cell r="D768">
            <v>0</v>
          </cell>
        </row>
        <row r="769">
          <cell r="A769">
            <v>5552017</v>
          </cell>
          <cell r="B769" t="str">
            <v>TRANS COST POPCO EXCS COST NONCORE</v>
          </cell>
          <cell r="C769">
            <v>-255827.64</v>
          </cell>
          <cell r="D769">
            <v>0</v>
          </cell>
        </row>
        <row r="770">
          <cell r="A770">
            <v>5552020</v>
          </cell>
          <cell r="B770" t="str">
            <v>CAPACITY BROKERING CREDITS-NONCORE</v>
          </cell>
          <cell r="C770">
            <v>-14091802.9</v>
          </cell>
          <cell r="D770">
            <v>-12686618.24</v>
          </cell>
        </row>
        <row r="771">
          <cell r="A771">
            <v>5552021</v>
          </cell>
          <cell r="B771" t="str">
            <v>COG TRANS COST INTR DMND CHG</v>
          </cell>
          <cell r="C771">
            <v>69214257.010000005</v>
          </cell>
          <cell r="D771">
            <v>20043322.27</v>
          </cell>
        </row>
        <row r="772">
          <cell r="A772">
            <v>5552022</v>
          </cell>
          <cell r="B772" t="str">
            <v>COG TRANS COST MPO NON CORE</v>
          </cell>
          <cell r="C772">
            <v>12415.22</v>
          </cell>
          <cell r="D772">
            <v>12965007.24</v>
          </cell>
        </row>
        <row r="773">
          <cell r="A773">
            <v>5552023</v>
          </cell>
          <cell r="B773" t="str">
            <v>COG TRANS COSTS IDC CORE SUBSC</v>
          </cell>
          <cell r="C773">
            <v>34402246.170000002</v>
          </cell>
          <cell r="D773">
            <v>695033.26</v>
          </cell>
        </row>
        <row r="774">
          <cell r="A774">
            <v>5552025</v>
          </cell>
          <cell r="B774" t="str">
            <v>BCAP NGTLP CORE SUBSC ALLOCATION</v>
          </cell>
          <cell r="C774">
            <v>26639144.93</v>
          </cell>
          <cell r="D774">
            <v>13644129.119999999</v>
          </cell>
        </row>
        <row r="775">
          <cell r="A775">
            <v>5552026</v>
          </cell>
          <cell r="B775" t="str">
            <v>NGTLP NON CORE STANDBY SVC</v>
          </cell>
          <cell r="C775">
            <v>2118886.7000000002</v>
          </cell>
          <cell r="D775">
            <v>585809.53</v>
          </cell>
        </row>
        <row r="776">
          <cell r="A776">
            <v>5552030</v>
          </cell>
          <cell r="B776" t="str">
            <v>COG EXCHANGE GAS CORE</v>
          </cell>
          <cell r="C776">
            <v>-2050274.36</v>
          </cell>
          <cell r="D776">
            <v>517058.43</v>
          </cell>
        </row>
        <row r="777">
          <cell r="A777">
            <v>5552033</v>
          </cell>
          <cell r="B777" t="str">
            <v>COG W D STORAGE CORE DEBIT</v>
          </cell>
          <cell r="C777">
            <v>-21369489</v>
          </cell>
          <cell r="D777">
            <v>78621569</v>
          </cell>
        </row>
        <row r="778">
          <cell r="A778">
            <v>5552035</v>
          </cell>
          <cell r="B778" t="str">
            <v>COG INJECT STORAGE GAS COSTS</v>
          </cell>
          <cell r="C778">
            <v>36714982</v>
          </cell>
          <cell r="D778">
            <v>-169478556</v>
          </cell>
        </row>
        <row r="779">
          <cell r="A779">
            <v>5552037</v>
          </cell>
          <cell r="B779" t="str">
            <v>CO SVC GAS USED COMP STA CREDT</v>
          </cell>
          <cell r="C779">
            <v>474010</v>
          </cell>
          <cell r="D779">
            <v>398135</v>
          </cell>
        </row>
        <row r="780">
          <cell r="A780">
            <v>5552045</v>
          </cell>
          <cell r="B780" t="str">
            <v>NGV</v>
          </cell>
          <cell r="C780">
            <v>0</v>
          </cell>
          <cell r="D780">
            <v>-1.28</v>
          </cell>
        </row>
        <row r="781">
          <cell r="A781">
            <v>5552070</v>
          </cell>
          <cell r="B781" t="str">
            <v>U.S. GAS LOSSES</v>
          </cell>
          <cell r="C781">
            <v>-174897</v>
          </cell>
          <cell r="D781">
            <v>0</v>
          </cell>
        </row>
        <row r="782">
          <cell r="A782">
            <v>5552075</v>
          </cell>
          <cell r="B782" t="str">
            <v>GAIN (LOSS) ON INTER PLANT STOCK MOVEME</v>
          </cell>
          <cell r="C782">
            <v>-93.54</v>
          </cell>
          <cell r="D782">
            <v>401.91</v>
          </cell>
        </row>
        <row r="783">
          <cell r="A783">
            <v>6110000</v>
          </cell>
          <cell r="B783" t="str">
            <v>SALARIES</v>
          </cell>
          <cell r="C783">
            <v>0</v>
          </cell>
          <cell r="D783">
            <v>5641.4</v>
          </cell>
        </row>
        <row r="784">
          <cell r="A784">
            <v>6110010</v>
          </cell>
          <cell r="B784" t="str">
            <v>SALARIES-EXECUTIVE</v>
          </cell>
          <cell r="C784">
            <v>771418.41</v>
          </cell>
          <cell r="D784">
            <v>588588.54</v>
          </cell>
        </row>
        <row r="785">
          <cell r="A785">
            <v>6110020</v>
          </cell>
          <cell r="B785" t="str">
            <v>SALARIES-MANAGEMENT  STRAIGHT-TIME</v>
          </cell>
          <cell r="C785">
            <v>52332529.159999996</v>
          </cell>
          <cell r="D785">
            <v>87219137.730000004</v>
          </cell>
        </row>
        <row r="786">
          <cell r="A786">
            <v>6110030</v>
          </cell>
          <cell r="B786" t="str">
            <v>SALARIES-MANAGEMENT  TIME AND ONE HALF</v>
          </cell>
          <cell r="C786">
            <v>344496.85</v>
          </cell>
          <cell r="D786">
            <v>2152189.19</v>
          </cell>
        </row>
        <row r="787">
          <cell r="A787">
            <v>6110040</v>
          </cell>
          <cell r="B787" t="str">
            <v>SALARIES-MANAGEMENT  DOUBLETIME</v>
          </cell>
          <cell r="C787">
            <v>23635.91</v>
          </cell>
          <cell r="D787">
            <v>30909.57</v>
          </cell>
        </row>
        <row r="788">
          <cell r="A788">
            <v>6110050</v>
          </cell>
          <cell r="B788" t="str">
            <v>SALARIES-NONMANAGEMENT  STRAIGHT-TIME</v>
          </cell>
          <cell r="C788">
            <v>0</v>
          </cell>
          <cell r="D788">
            <v>108452450.02</v>
          </cell>
        </row>
        <row r="789">
          <cell r="A789">
            <v>6110060</v>
          </cell>
          <cell r="B789" t="str">
            <v>SALARIES-NONMANAGEMENT  TIME AND ONE HA</v>
          </cell>
          <cell r="C789">
            <v>0</v>
          </cell>
          <cell r="D789">
            <v>20385363.710000001</v>
          </cell>
        </row>
        <row r="790">
          <cell r="A790">
            <v>6110080</v>
          </cell>
          <cell r="B790" t="str">
            <v>SALARIES-CLERICAL AND TECHNICAL  STRAIG</v>
          </cell>
          <cell r="C790">
            <v>3700958.96</v>
          </cell>
          <cell r="D790">
            <v>3423354.69</v>
          </cell>
        </row>
        <row r="791">
          <cell r="A791">
            <v>6110090</v>
          </cell>
          <cell r="B791" t="str">
            <v>SALARIES-CLERICAL AND TECHNICAL  TIME A</v>
          </cell>
          <cell r="C791">
            <v>63761.52</v>
          </cell>
          <cell r="D791">
            <v>61460.81</v>
          </cell>
        </row>
        <row r="792">
          <cell r="A792">
            <v>6110100</v>
          </cell>
          <cell r="B792" t="str">
            <v>SALARIES-CLERICAL AND TECHNICAL  DOUBLE</v>
          </cell>
          <cell r="C792">
            <v>640.12</v>
          </cell>
          <cell r="D792">
            <v>832.69</v>
          </cell>
        </row>
        <row r="793">
          <cell r="A793">
            <v>6110110</v>
          </cell>
          <cell r="B793" t="str">
            <v>SALARIES-UNION  STRAIGHT-TIME</v>
          </cell>
          <cell r="C793">
            <v>118513868.15000001</v>
          </cell>
          <cell r="D793">
            <v>102351573.48</v>
          </cell>
        </row>
        <row r="794">
          <cell r="A794">
            <v>6110120</v>
          </cell>
          <cell r="B794" t="str">
            <v>SALARIES-UNION  TIME AND ONE HALF</v>
          </cell>
          <cell r="C794">
            <v>10476493.09</v>
          </cell>
          <cell r="D794">
            <v>9815720.5700000003</v>
          </cell>
        </row>
        <row r="795">
          <cell r="A795">
            <v>6110130</v>
          </cell>
          <cell r="B795" t="str">
            <v>SALARIES-UNION  DOUBLE TIME</v>
          </cell>
          <cell r="C795">
            <v>1032776.19</v>
          </cell>
          <cell r="D795">
            <v>1149572.44</v>
          </cell>
        </row>
        <row r="796">
          <cell r="A796">
            <v>6110140</v>
          </cell>
          <cell r="B796" t="str">
            <v>SALARIES-TEMP FULL-TIME  STRAIGHT-TIME</v>
          </cell>
          <cell r="C796">
            <v>51513.17</v>
          </cell>
          <cell r="D796">
            <v>161253.73000000001</v>
          </cell>
        </row>
        <row r="797">
          <cell r="A797">
            <v>6110150</v>
          </cell>
          <cell r="B797" t="str">
            <v>SALARIES-TEMP FULL-TIME  TIME AND ONE H</v>
          </cell>
          <cell r="C797">
            <v>186.94</v>
          </cell>
          <cell r="D797">
            <v>52892.81</v>
          </cell>
        </row>
        <row r="798">
          <cell r="A798">
            <v>6110170</v>
          </cell>
          <cell r="B798" t="str">
            <v>SALARIES-TEMP PART-TIME  STRAIGHT-TIME</v>
          </cell>
          <cell r="C798">
            <v>13280029.029999999</v>
          </cell>
          <cell r="D798">
            <v>19402770.34</v>
          </cell>
        </row>
        <row r="799">
          <cell r="A799">
            <v>6110180</v>
          </cell>
          <cell r="B799" t="str">
            <v>SALARIES-TEMP PART-TIME  TIME AND ONE H</v>
          </cell>
          <cell r="C799">
            <v>356629.57</v>
          </cell>
          <cell r="D799">
            <v>632246.54</v>
          </cell>
        </row>
        <row r="800">
          <cell r="A800">
            <v>6110190</v>
          </cell>
          <cell r="B800" t="str">
            <v>SALARIES-TEMP PART-TIME  DOUBLE TIME</v>
          </cell>
          <cell r="C800">
            <v>2632.66</v>
          </cell>
          <cell r="D800">
            <v>723.66</v>
          </cell>
        </row>
        <row r="801">
          <cell r="A801">
            <v>6110255</v>
          </cell>
          <cell r="B801" t="str">
            <v>SALARIES-EICP</v>
          </cell>
          <cell r="C801">
            <v>16445651.689999999</v>
          </cell>
          <cell r="D801">
            <v>14221958</v>
          </cell>
        </row>
        <row r="802">
          <cell r="A802">
            <v>6110256</v>
          </cell>
          <cell r="B802" t="str">
            <v>SALARIES-MISC</v>
          </cell>
          <cell r="C802">
            <v>804356.89</v>
          </cell>
          <cell r="D802">
            <v>0</v>
          </cell>
        </row>
        <row r="803">
          <cell r="A803">
            <v>6110257</v>
          </cell>
          <cell r="B803" t="str">
            <v>SALARIES-MSI</v>
          </cell>
          <cell r="C803">
            <v>223754.75</v>
          </cell>
          <cell r="D803">
            <v>0</v>
          </cell>
        </row>
        <row r="804">
          <cell r="A804">
            <v>6110270</v>
          </cell>
          <cell r="B804" t="str">
            <v>SALARIES-SEVERENCE</v>
          </cell>
          <cell r="C804">
            <v>86998.42</v>
          </cell>
          <cell r="D804">
            <v>0</v>
          </cell>
        </row>
        <row r="805">
          <cell r="A805">
            <v>6110280</v>
          </cell>
          <cell r="B805" t="str">
            <v>SALARIES-VACATION</v>
          </cell>
          <cell r="C805">
            <v>10334322.289999999</v>
          </cell>
          <cell r="D805">
            <v>0</v>
          </cell>
        </row>
        <row r="806">
          <cell r="A806">
            <v>6110290</v>
          </cell>
          <cell r="B806" t="str">
            <v>SALARIES-HOLIDAY</v>
          </cell>
          <cell r="C806">
            <v>2354791.5</v>
          </cell>
          <cell r="D806">
            <v>0</v>
          </cell>
        </row>
        <row r="807">
          <cell r="A807">
            <v>6110300</v>
          </cell>
          <cell r="B807" t="str">
            <v>SALARIES-JURY DUTY</v>
          </cell>
          <cell r="C807">
            <v>260087.33</v>
          </cell>
          <cell r="D807">
            <v>0</v>
          </cell>
        </row>
        <row r="808">
          <cell r="A808">
            <v>6110310</v>
          </cell>
          <cell r="B808" t="str">
            <v>SALARIES-SICK TIME</v>
          </cell>
          <cell r="C808">
            <v>2415564.04</v>
          </cell>
          <cell r="D808">
            <v>0</v>
          </cell>
        </row>
        <row r="809">
          <cell r="A809">
            <v>6110320</v>
          </cell>
          <cell r="B809" t="str">
            <v>SALARIES-OTHER NON PRODUCTIVE</v>
          </cell>
          <cell r="C809">
            <v>679207.1</v>
          </cell>
          <cell r="D809">
            <v>2388566.85</v>
          </cell>
        </row>
        <row r="810">
          <cell r="A810">
            <v>6120002</v>
          </cell>
          <cell r="B810" t="str">
            <v>EMP BEN-HEALTH INSURANCE</v>
          </cell>
          <cell r="C810">
            <v>11295738.460000001</v>
          </cell>
          <cell r="D810">
            <v>15013748.91</v>
          </cell>
        </row>
        <row r="811">
          <cell r="A811">
            <v>6120003</v>
          </cell>
          <cell r="B811" t="str">
            <v>EMP BEN-DENTAL INSURANCE</v>
          </cell>
          <cell r="C811">
            <v>1338233.56</v>
          </cell>
          <cell r="D811">
            <v>1885463.29</v>
          </cell>
        </row>
        <row r="812">
          <cell r="A812">
            <v>6120004</v>
          </cell>
          <cell r="B812" t="str">
            <v>EMP BEN-VISION INSURANCE</v>
          </cell>
          <cell r="C812">
            <v>178203.99</v>
          </cell>
          <cell r="D812">
            <v>53929.760000000002</v>
          </cell>
        </row>
        <row r="813">
          <cell r="A813">
            <v>6120005</v>
          </cell>
          <cell r="B813" t="str">
            <v>EMP BEN-LIFE INSURANCE</v>
          </cell>
          <cell r="C813">
            <v>275897.26</v>
          </cell>
          <cell r="D813">
            <v>344169.23</v>
          </cell>
        </row>
        <row r="814">
          <cell r="A814">
            <v>6120006</v>
          </cell>
          <cell r="B814" t="str">
            <v>EMP BEN-FEES AND SERVICE ADM CHARGES</v>
          </cell>
          <cell r="C814">
            <v>161087.91</v>
          </cell>
          <cell r="D814">
            <v>478605.47</v>
          </cell>
        </row>
        <row r="815">
          <cell r="A815">
            <v>6120008</v>
          </cell>
          <cell r="B815" t="str">
            <v>EMP BEN-QUALIFIED PENSION</v>
          </cell>
          <cell r="C815">
            <v>0</v>
          </cell>
          <cell r="D815">
            <v>65500</v>
          </cell>
        </row>
        <row r="816">
          <cell r="A816">
            <v>6120009</v>
          </cell>
          <cell r="B816" t="str">
            <v>EMP BEN-EMPLOYEE ASSISTANCE PROGRAM</v>
          </cell>
          <cell r="C816">
            <v>136551.4</v>
          </cell>
          <cell r="D816">
            <v>151534.85999999999</v>
          </cell>
        </row>
        <row r="817">
          <cell r="A817">
            <v>6120010</v>
          </cell>
          <cell r="B817" t="str">
            <v>EMP BEN-EMPLOYEE WELLNESS PROGRAM</v>
          </cell>
          <cell r="C817">
            <v>14069.12</v>
          </cell>
          <cell r="D817">
            <v>50768.82</v>
          </cell>
        </row>
        <row r="818">
          <cell r="A818">
            <v>6120011</v>
          </cell>
          <cell r="B818" t="str">
            <v>EMP BEN-LONG TERM DISABILITY</v>
          </cell>
          <cell r="C818">
            <v>425709.96</v>
          </cell>
          <cell r="D818">
            <v>2929282.55</v>
          </cell>
        </row>
        <row r="819">
          <cell r="A819">
            <v>6120012</v>
          </cell>
          <cell r="B819" t="str">
            <v>EMP BEN-EMPLOYEE RECOGNITION</v>
          </cell>
          <cell r="C819">
            <v>530500.9</v>
          </cell>
          <cell r="D819">
            <v>1002479.68</v>
          </cell>
        </row>
        <row r="820">
          <cell r="A820">
            <v>6120013</v>
          </cell>
          <cell r="B820" t="str">
            <v>EMP BEN-ANNUAL BENEFIT</v>
          </cell>
          <cell r="C820">
            <v>127871.63</v>
          </cell>
          <cell r="D820">
            <v>1032.5</v>
          </cell>
        </row>
        <row r="821">
          <cell r="A821">
            <v>6120014</v>
          </cell>
          <cell r="B821" t="str">
            <v>EMP BEN-SERVICE RECOGNITION</v>
          </cell>
          <cell r="C821">
            <v>113216.95</v>
          </cell>
          <cell r="D821">
            <v>331597.48</v>
          </cell>
        </row>
        <row r="822">
          <cell r="A822">
            <v>6120015</v>
          </cell>
          <cell r="B822" t="str">
            <v>EMP BEN-TURKEY CHECKS</v>
          </cell>
          <cell r="C822">
            <v>-125</v>
          </cell>
          <cell r="D822">
            <v>273294.51</v>
          </cell>
        </row>
        <row r="823">
          <cell r="A823">
            <v>6120016</v>
          </cell>
          <cell r="B823" t="str">
            <v>EMP BEN-CASH AWARDS</v>
          </cell>
          <cell r="C823">
            <v>725860</v>
          </cell>
          <cell r="D823">
            <v>0</v>
          </cell>
        </row>
        <row r="824">
          <cell r="A824">
            <v>6120017</v>
          </cell>
          <cell r="B824" t="str">
            <v>EMP BEN-EDUCATIONAL ASSISTANCE</v>
          </cell>
          <cell r="C824">
            <v>172830.04</v>
          </cell>
          <cell r="D824">
            <v>319.5</v>
          </cell>
        </row>
        <row r="825">
          <cell r="A825">
            <v>6120018</v>
          </cell>
          <cell r="B825" t="str">
            <v>EMP BEN-PRE-EMP PHYSICAL EXAMS</v>
          </cell>
          <cell r="C825">
            <v>58854.61</v>
          </cell>
          <cell r="D825">
            <v>60814.28</v>
          </cell>
        </row>
        <row r="826">
          <cell r="A826">
            <v>6120019</v>
          </cell>
          <cell r="B826" t="str">
            <v>EMP BEN-TRANSPORTATION ALLOWANCE</v>
          </cell>
          <cell r="C826">
            <v>192043.23</v>
          </cell>
          <cell r="D826">
            <v>222618.64</v>
          </cell>
        </row>
        <row r="827">
          <cell r="A827">
            <v>6120020</v>
          </cell>
          <cell r="B827" t="str">
            <v>EMP BEN-DIRECTORS PENSION</v>
          </cell>
          <cell r="C827">
            <v>259.97000000000003</v>
          </cell>
          <cell r="D827">
            <v>281.18</v>
          </cell>
        </row>
        <row r="828">
          <cell r="A828">
            <v>6120021</v>
          </cell>
          <cell r="B828" t="str">
            <v>EMP BEN-DEF COMP INSURANCE-NET OF PREMI</v>
          </cell>
          <cell r="C828">
            <v>505</v>
          </cell>
          <cell r="D828">
            <v>150</v>
          </cell>
        </row>
        <row r="829">
          <cell r="A829">
            <v>6120024</v>
          </cell>
          <cell r="B829" t="str">
            <v>EMP BEN-PBOP MED NON-REP</v>
          </cell>
          <cell r="C829">
            <v>5165000</v>
          </cell>
          <cell r="D829">
            <v>7172900</v>
          </cell>
        </row>
        <row r="830">
          <cell r="A830">
            <v>6120027</v>
          </cell>
          <cell r="B830" t="str">
            <v>EMP BEN-ICP BONUS ACCRUAL</v>
          </cell>
          <cell r="C830">
            <v>301640.63</v>
          </cell>
          <cell r="D830">
            <v>0</v>
          </cell>
        </row>
        <row r="831">
          <cell r="A831">
            <v>6120028</v>
          </cell>
          <cell r="B831" t="str">
            <v>EMP BEN-LIFE INSURANCE-RETIREES</v>
          </cell>
          <cell r="C831">
            <v>250</v>
          </cell>
          <cell r="D831">
            <v>0</v>
          </cell>
        </row>
        <row r="832">
          <cell r="A832">
            <v>6120029</v>
          </cell>
          <cell r="B832" t="str">
            <v>EMP BEN-COBRA FOR TERMINATES</v>
          </cell>
          <cell r="C832">
            <v>6800</v>
          </cell>
          <cell r="D832">
            <v>0</v>
          </cell>
        </row>
        <row r="833">
          <cell r="A833">
            <v>6120031</v>
          </cell>
          <cell r="B833" t="str">
            <v>EMP BEN-CONTRA BENEFITS</v>
          </cell>
          <cell r="C833">
            <v>0</v>
          </cell>
          <cell r="D833">
            <v>-6836952.4500000002</v>
          </cell>
        </row>
        <row r="834">
          <cell r="A834">
            <v>6120034</v>
          </cell>
          <cell r="B834" t="str">
            <v>EMP BEN-MISCELLANEOUS-IMPUTABLE</v>
          </cell>
          <cell r="C834">
            <v>0</v>
          </cell>
          <cell r="D834">
            <v>10000</v>
          </cell>
        </row>
        <row r="835">
          <cell r="A835">
            <v>6120035</v>
          </cell>
          <cell r="B835" t="str">
            <v>EMP BEN-YMCA-IMPUTABLE</v>
          </cell>
          <cell r="C835">
            <v>62894.83</v>
          </cell>
          <cell r="D835">
            <v>45539.64</v>
          </cell>
        </row>
        <row r="836">
          <cell r="A836">
            <v>6120036</v>
          </cell>
          <cell r="B836" t="str">
            <v>EMP BEN-FINANCIAL CONSULTING</v>
          </cell>
          <cell r="C836">
            <v>15815</v>
          </cell>
          <cell r="D836">
            <v>21359.5</v>
          </cell>
        </row>
        <row r="837">
          <cell r="A837">
            <v>6120037</v>
          </cell>
          <cell r="B837" t="str">
            <v>EMP BEN-WORKER'S COMPENSATION-MEDICAL</v>
          </cell>
          <cell r="C837">
            <v>2895429.37</v>
          </cell>
          <cell r="D837">
            <v>4486291.66</v>
          </cell>
        </row>
        <row r="838">
          <cell r="A838">
            <v>6120038</v>
          </cell>
          <cell r="B838" t="str">
            <v>EMP BEN-WORKER'S COMPENSATION-OTHER</v>
          </cell>
          <cell r="C838">
            <v>795843.41</v>
          </cell>
          <cell r="D838">
            <v>1252572.6499999999</v>
          </cell>
        </row>
        <row r="839">
          <cell r="A839">
            <v>6120040</v>
          </cell>
          <cell r="B839" t="str">
            <v>EMP BEN-EMP RELOCATION</v>
          </cell>
          <cell r="C839">
            <v>27846.61</v>
          </cell>
          <cell r="D839">
            <v>0</v>
          </cell>
        </row>
        <row r="840">
          <cell r="A840">
            <v>6120041</v>
          </cell>
          <cell r="B840" t="str">
            <v>EMP BEN-EMP RELOCATION-GROSS UP</v>
          </cell>
          <cell r="C840">
            <v>9122.35</v>
          </cell>
          <cell r="D840">
            <v>0</v>
          </cell>
        </row>
        <row r="841">
          <cell r="A841">
            <v>6120042</v>
          </cell>
          <cell r="B841" t="str">
            <v>EMP BEN-EMP RELOCATION-NON TAXABLE</v>
          </cell>
          <cell r="C841">
            <v>2836.51</v>
          </cell>
          <cell r="D841">
            <v>0</v>
          </cell>
        </row>
        <row r="842">
          <cell r="A842">
            <v>6120046</v>
          </cell>
          <cell r="B842" t="str">
            <v>EMP BEN-OLD TIMERS</v>
          </cell>
          <cell r="C842">
            <v>0</v>
          </cell>
          <cell r="D842">
            <v>62.7</v>
          </cell>
        </row>
        <row r="843">
          <cell r="A843">
            <v>6120047</v>
          </cell>
          <cell r="B843" t="str">
            <v>EMP BEN-CONTRIB CLUB</v>
          </cell>
          <cell r="C843">
            <v>0</v>
          </cell>
          <cell r="D843">
            <v>1160</v>
          </cell>
        </row>
        <row r="844">
          <cell r="A844">
            <v>6120050</v>
          </cell>
          <cell r="B844" t="str">
            <v>EMP BEN-HEALTH INS RETIRED</v>
          </cell>
          <cell r="C844">
            <v>16087230.460000001</v>
          </cell>
          <cell r="D844">
            <v>14511275</v>
          </cell>
        </row>
        <row r="845">
          <cell r="A845">
            <v>6120052</v>
          </cell>
          <cell r="B845" t="str">
            <v>EMP BEN-SUBSIDIZED FOOD SVS</v>
          </cell>
          <cell r="C845">
            <v>-52423.81</v>
          </cell>
          <cell r="D845">
            <v>3698.36</v>
          </cell>
        </row>
        <row r="846">
          <cell r="A846">
            <v>6120053</v>
          </cell>
          <cell r="B846" t="str">
            <v>EMP BEN-EMPLOYEE BENEFITS MISC</v>
          </cell>
          <cell r="C846">
            <v>200</v>
          </cell>
          <cell r="D846">
            <v>146818.72</v>
          </cell>
        </row>
        <row r="847">
          <cell r="A847">
            <v>6120058</v>
          </cell>
          <cell r="B847" t="str">
            <v>EMP BEN-SUPPLEMENTAL PENSION</v>
          </cell>
          <cell r="C847">
            <v>18087.2</v>
          </cell>
          <cell r="D847">
            <v>145641.1</v>
          </cell>
        </row>
        <row r="848">
          <cell r="A848">
            <v>6120062</v>
          </cell>
          <cell r="B848" t="str">
            <v>EMP BEN-RSP COMPANY MATCH</v>
          </cell>
          <cell r="C848">
            <v>4629082.1900000004</v>
          </cell>
          <cell r="D848">
            <v>6404385.4199999999</v>
          </cell>
        </row>
        <row r="849">
          <cell r="A849">
            <v>6120068</v>
          </cell>
          <cell r="B849" t="str">
            <v>EMP BEN-INACTIVE EMPLOYEE BENEFITS</v>
          </cell>
          <cell r="C849">
            <v>2610.5</v>
          </cell>
          <cell r="D849">
            <v>2830.5</v>
          </cell>
        </row>
        <row r="850">
          <cell r="A850">
            <v>6120075</v>
          </cell>
          <cell r="B850" t="str">
            <v>EMP BEN-RANDOM TESTING</v>
          </cell>
          <cell r="C850">
            <v>108079.82</v>
          </cell>
          <cell r="D850">
            <v>65019.7</v>
          </cell>
        </row>
        <row r="851">
          <cell r="A851">
            <v>6120081</v>
          </cell>
          <cell r="B851" t="str">
            <v>EMP BEN-PBOP MED-REP</v>
          </cell>
          <cell r="C851">
            <v>1698000</v>
          </cell>
          <cell r="D851">
            <v>15607253</v>
          </cell>
        </row>
        <row r="852">
          <cell r="A852">
            <v>6120082</v>
          </cell>
          <cell r="B852" t="str">
            <v>EMP BEN-PBOP NON-REP LIFE I</v>
          </cell>
          <cell r="C852">
            <v>112580</v>
          </cell>
          <cell r="D852">
            <v>1033974</v>
          </cell>
        </row>
        <row r="853">
          <cell r="A853">
            <v>6120083</v>
          </cell>
          <cell r="B853" t="str">
            <v>EMP BEN-PBOP NON-REP LIFE II</v>
          </cell>
          <cell r="C853">
            <v>112912.84</v>
          </cell>
          <cell r="D853">
            <v>201299.28</v>
          </cell>
        </row>
        <row r="854">
          <cell r="A854">
            <v>6120084</v>
          </cell>
          <cell r="B854" t="str">
            <v>EMP BEN-SPECIAL EVENTS NIGHT</v>
          </cell>
          <cell r="C854">
            <v>54174.400000000001</v>
          </cell>
          <cell r="D854">
            <v>392479.71</v>
          </cell>
        </row>
        <row r="855">
          <cell r="A855">
            <v>6120086</v>
          </cell>
          <cell r="B855" t="str">
            <v>EMP BEN-RETIREMENT ACTIVITIES</v>
          </cell>
          <cell r="C855">
            <v>71111.69</v>
          </cell>
          <cell r="D855">
            <v>34778.239999999998</v>
          </cell>
        </row>
        <row r="856">
          <cell r="A856">
            <v>6120087</v>
          </cell>
          <cell r="B856" t="str">
            <v>EMP BEN-SERVICE RESTORATION</v>
          </cell>
          <cell r="C856">
            <v>37978.080000000002</v>
          </cell>
          <cell r="D856">
            <v>56967.12</v>
          </cell>
        </row>
        <row r="857">
          <cell r="A857">
            <v>6120089</v>
          </cell>
          <cell r="B857" t="str">
            <v>EMP BEN-EXCESS SAVINGS</v>
          </cell>
          <cell r="C857">
            <v>88082.92</v>
          </cell>
          <cell r="D857">
            <v>0</v>
          </cell>
        </row>
        <row r="858">
          <cell r="A858">
            <v>6120139</v>
          </cell>
          <cell r="B858" t="str">
            <v>EMP BEN-WORKER'S COMP-IDEMNITY EXP</v>
          </cell>
          <cell r="C858">
            <v>5386056.8300000001</v>
          </cell>
          <cell r="D858">
            <v>8249413.3200000003</v>
          </cell>
        </row>
        <row r="859">
          <cell r="A859">
            <v>6120140</v>
          </cell>
          <cell r="B859" t="str">
            <v>EMP BEN-WORKER'S COMPENSATION-ADMIN</v>
          </cell>
          <cell r="C859">
            <v>1227904.07</v>
          </cell>
          <cell r="D859">
            <v>212855.24</v>
          </cell>
        </row>
        <row r="860">
          <cell r="A860">
            <v>6120141</v>
          </cell>
          <cell r="B860" t="str">
            <v>EMP BEN-WORKERS COMP-REFUNDS</v>
          </cell>
          <cell r="C860">
            <v>-428616.34</v>
          </cell>
          <cell r="D860">
            <v>-351913.18</v>
          </cell>
        </row>
        <row r="861">
          <cell r="A861">
            <v>6125000</v>
          </cell>
          <cell r="B861" t="str">
            <v>EXECUTIVE BENEFITS</v>
          </cell>
          <cell r="C861">
            <v>21634.61</v>
          </cell>
          <cell r="D861">
            <v>0</v>
          </cell>
        </row>
        <row r="862">
          <cell r="A862">
            <v>6125007</v>
          </cell>
          <cell r="B862" t="str">
            <v>EXEC BEN-EXECUTIVE INSURANCE</v>
          </cell>
          <cell r="C862">
            <v>6159.21</v>
          </cell>
          <cell r="D862">
            <v>6041.92</v>
          </cell>
        </row>
        <row r="863">
          <cell r="A863">
            <v>6127000</v>
          </cell>
          <cell r="B863" t="str">
            <v>EMP BEN-PAYROLL TAXES</v>
          </cell>
          <cell r="C863">
            <v>791.36</v>
          </cell>
          <cell r="D863">
            <v>0</v>
          </cell>
        </row>
        <row r="864">
          <cell r="A864">
            <v>6130000</v>
          </cell>
          <cell r="B864" t="str">
            <v>EMP BEN-EMPLOYEE EXPENSES</v>
          </cell>
          <cell r="C864">
            <v>796.89</v>
          </cell>
          <cell r="D864">
            <v>21567.86</v>
          </cell>
        </row>
        <row r="865">
          <cell r="A865">
            <v>6130001</v>
          </cell>
          <cell r="B865" t="str">
            <v>EMP TRAVEL-EMP  AIR</v>
          </cell>
          <cell r="C865">
            <v>433651.79</v>
          </cell>
          <cell r="D865">
            <v>274301.15999999997</v>
          </cell>
        </row>
        <row r="866">
          <cell r="A866">
            <v>6130002</v>
          </cell>
          <cell r="B866" t="str">
            <v>EMP TRAVEL-EMP  RAIL</v>
          </cell>
          <cell r="C866">
            <v>3615.88</v>
          </cell>
          <cell r="D866">
            <v>4500.08</v>
          </cell>
        </row>
        <row r="867">
          <cell r="A867">
            <v>6130010</v>
          </cell>
          <cell r="B867" t="str">
            <v>EMP TRAVEL-MEALS&amp;TIPS(100%)(CHK W/AP OR</v>
          </cell>
          <cell r="C867">
            <v>125685.49</v>
          </cell>
          <cell r="D867">
            <v>3979240.87</v>
          </cell>
        </row>
        <row r="868">
          <cell r="A868">
            <v>6130011</v>
          </cell>
          <cell r="B868" t="str">
            <v>EMP TRAVEL-INCIDENTALS (PHONES AND TIPS</v>
          </cell>
          <cell r="C868">
            <v>155603.31</v>
          </cell>
          <cell r="D868">
            <v>94019.51</v>
          </cell>
        </row>
        <row r="869">
          <cell r="A869">
            <v>6130012</v>
          </cell>
          <cell r="B869" t="str">
            <v>EMP TRAVEL-MILEAGE</v>
          </cell>
          <cell r="C869">
            <v>783091.93</v>
          </cell>
          <cell r="D869">
            <v>283821.64</v>
          </cell>
        </row>
        <row r="870">
          <cell r="A870">
            <v>6130013</v>
          </cell>
          <cell r="B870" t="str">
            <v>EMP TRAVEL-PER DIEM</v>
          </cell>
          <cell r="C870">
            <v>68301.399999999994</v>
          </cell>
          <cell r="D870">
            <v>32962.79</v>
          </cell>
        </row>
        <row r="871">
          <cell r="A871">
            <v>6130014</v>
          </cell>
          <cell r="B871" t="str">
            <v>EMP TRAVEL-PARKING</v>
          </cell>
          <cell r="C871">
            <v>28238.720000000001</v>
          </cell>
          <cell r="D871">
            <v>14412.68</v>
          </cell>
        </row>
        <row r="872">
          <cell r="A872">
            <v>6130015</v>
          </cell>
          <cell r="B872" t="str">
            <v>EMP TRAVEL-MEALS (INCL TIPS)%ENT 50%</v>
          </cell>
          <cell r="C872">
            <v>690152.34</v>
          </cell>
          <cell r="D872">
            <v>1878094.11</v>
          </cell>
        </row>
        <row r="873">
          <cell r="A873">
            <v>6130016</v>
          </cell>
          <cell r="B873" t="str">
            <v>EMP TRAVEL-CAR RENTAL</v>
          </cell>
          <cell r="C873">
            <v>51548.93</v>
          </cell>
          <cell r="D873">
            <v>38751.040000000001</v>
          </cell>
        </row>
        <row r="874">
          <cell r="A874">
            <v>6130017</v>
          </cell>
          <cell r="B874" t="str">
            <v>EMP TRAVEL-TAXI AND SHUTTLE</v>
          </cell>
          <cell r="C874">
            <v>58154.49</v>
          </cell>
          <cell r="D874">
            <v>58919.81</v>
          </cell>
        </row>
        <row r="875">
          <cell r="A875">
            <v>6130018</v>
          </cell>
          <cell r="B875" t="str">
            <v>EMP TRAVEL-AGENCY EXPENSE-CBS USE</v>
          </cell>
          <cell r="C875">
            <v>0</v>
          </cell>
          <cell r="D875">
            <v>17</v>
          </cell>
        </row>
        <row r="876">
          <cell r="A876">
            <v>6130019</v>
          </cell>
          <cell r="B876" t="str">
            <v>EMP TRAVEL-MANAGEMENT-CBS USE</v>
          </cell>
          <cell r="C876">
            <v>86.51</v>
          </cell>
          <cell r="D876">
            <v>0</v>
          </cell>
        </row>
        <row r="877">
          <cell r="A877">
            <v>6130020</v>
          </cell>
          <cell r="B877" t="str">
            <v>EMP TRAVEL-HOTEL/LODG (ROOM AND TAX ONL</v>
          </cell>
          <cell r="C877">
            <v>811772.91</v>
          </cell>
          <cell r="D877">
            <v>544337.99</v>
          </cell>
        </row>
        <row r="878">
          <cell r="A878">
            <v>6130021</v>
          </cell>
          <cell r="B878" t="str">
            <v>EMP TRAVEL-RECRUITING EXP TRAVEL ARRANG</v>
          </cell>
          <cell r="C878">
            <v>0</v>
          </cell>
          <cell r="D878">
            <v>814.47</v>
          </cell>
        </row>
        <row r="879">
          <cell r="A879">
            <v>6130022</v>
          </cell>
          <cell r="B879" t="str">
            <v>EMP BEN-CORPORATE EVENTS SERVICES (VEND</v>
          </cell>
          <cell r="C879">
            <v>731.7</v>
          </cell>
          <cell r="D879">
            <v>48568.1</v>
          </cell>
        </row>
        <row r="880">
          <cell r="A880">
            <v>6130030</v>
          </cell>
          <cell r="B880" t="str">
            <v>EMP OTHER-SPOUSE'S TRAVEL-IMPUTABLE</v>
          </cell>
          <cell r="C880">
            <v>142.26</v>
          </cell>
          <cell r="D880">
            <v>0</v>
          </cell>
        </row>
        <row r="881">
          <cell r="A881">
            <v>6130040</v>
          </cell>
          <cell r="B881" t="str">
            <v>EMP OTHER-LIVING EXPENSES-IMPUTABLE</v>
          </cell>
          <cell r="C881">
            <v>1899.5</v>
          </cell>
          <cell r="D881">
            <v>3502</v>
          </cell>
        </row>
        <row r="882">
          <cell r="A882">
            <v>6130050</v>
          </cell>
          <cell r="B882" t="str">
            <v>EMP TRAVEL-OTHER</v>
          </cell>
          <cell r="C882">
            <v>190148.95</v>
          </cell>
          <cell r="D882">
            <v>175931.73</v>
          </cell>
        </row>
        <row r="883">
          <cell r="A883">
            <v>6130055</v>
          </cell>
          <cell r="B883" t="str">
            <v>EMP TRAVEL-COMPANY PD TRAVEL EXPENSES</v>
          </cell>
          <cell r="C883">
            <v>12073.75</v>
          </cell>
          <cell r="D883">
            <v>28446.13</v>
          </cell>
        </row>
        <row r="884">
          <cell r="A884">
            <v>6210000</v>
          </cell>
          <cell r="B884" t="str">
            <v>PURCHASED MATERIALS</v>
          </cell>
          <cell r="C884">
            <v>60323.35</v>
          </cell>
          <cell r="D884">
            <v>425596.79</v>
          </cell>
        </row>
        <row r="885">
          <cell r="A885">
            <v>6210005</v>
          </cell>
          <cell r="B885" t="str">
            <v>AVERAGE UNIT PRICE ADJUSTMENT</v>
          </cell>
          <cell r="C885">
            <v>-8093.38</v>
          </cell>
          <cell r="D885">
            <v>-25865.360000000001</v>
          </cell>
        </row>
        <row r="886">
          <cell r="A886">
            <v>6210010</v>
          </cell>
          <cell r="B886" t="str">
            <v>Purchased Materials - Office Supplies</v>
          </cell>
          <cell r="C886">
            <v>133.91999999999999</v>
          </cell>
          <cell r="D886">
            <v>0</v>
          </cell>
        </row>
        <row r="887">
          <cell r="A887">
            <v>6210080</v>
          </cell>
          <cell r="B887" t="str">
            <v>Purchased Materials - Gasoline and Dies</v>
          </cell>
          <cell r="C887">
            <v>67.39</v>
          </cell>
          <cell r="D887">
            <v>0</v>
          </cell>
        </row>
        <row r="888">
          <cell r="A888">
            <v>6210195</v>
          </cell>
          <cell r="B888" t="str">
            <v>PO-MATL-EXEMPT MATERIAL-GAS</v>
          </cell>
          <cell r="C888">
            <v>216164.71</v>
          </cell>
          <cell r="D888">
            <v>35761.050000000003</v>
          </cell>
        </row>
        <row r="889">
          <cell r="A889">
            <v>6210210</v>
          </cell>
          <cell r="B889" t="str">
            <v>PO-MATL-INV ADJUST ACCT</v>
          </cell>
          <cell r="C889">
            <v>-8227.19</v>
          </cell>
          <cell r="D889">
            <v>27277.41</v>
          </cell>
        </row>
        <row r="890">
          <cell r="A890">
            <v>6210220</v>
          </cell>
          <cell r="B890" t="str">
            <v>PO-MATL-SCRAP MATERIAL EXPENSES</v>
          </cell>
          <cell r="C890">
            <v>24866.66</v>
          </cell>
          <cell r="D890">
            <v>663.24</v>
          </cell>
        </row>
        <row r="891">
          <cell r="A891">
            <v>6210230</v>
          </cell>
          <cell r="B891" t="str">
            <v>PO-MATL-SUBCONT MAT CONSUMP</v>
          </cell>
          <cell r="C891">
            <v>735682.64</v>
          </cell>
          <cell r="D891">
            <v>272861.86</v>
          </cell>
        </row>
        <row r="892">
          <cell r="A892">
            <v>6210240</v>
          </cell>
          <cell r="B892" t="str">
            <v>PO-MATL-SUBCONT ENHANC COSTS</v>
          </cell>
          <cell r="C892">
            <v>179154.7</v>
          </cell>
          <cell r="D892">
            <v>54275.17</v>
          </cell>
        </row>
        <row r="893">
          <cell r="A893">
            <v>6210250</v>
          </cell>
          <cell r="B893" t="str">
            <v>PO-MATL-SUBCONT SCRAP COSTS</v>
          </cell>
          <cell r="C893">
            <v>-914837.34</v>
          </cell>
          <cell r="D893">
            <v>-313311.19</v>
          </cell>
        </row>
        <row r="894">
          <cell r="A894">
            <v>6211010</v>
          </cell>
          <cell r="B894" t="str">
            <v>NO PO-MATL-OFFICE FURNITURE</v>
          </cell>
          <cell r="C894">
            <v>21368.52</v>
          </cell>
          <cell r="D894">
            <v>16996.2</v>
          </cell>
        </row>
        <row r="895">
          <cell r="A895">
            <v>6211015</v>
          </cell>
          <cell r="B895" t="str">
            <v>NO PO-MATL-OFFICE EQUIPMENT</v>
          </cell>
          <cell r="C895">
            <v>50634.57</v>
          </cell>
          <cell r="D895">
            <v>77605.23</v>
          </cell>
        </row>
        <row r="896">
          <cell r="A896">
            <v>6211020</v>
          </cell>
          <cell r="B896" t="str">
            <v>NO PO-MATL-COMPUTER EQUIPMENT</v>
          </cell>
          <cell r="C896">
            <v>118378.09</v>
          </cell>
          <cell r="D896">
            <v>133576.54</v>
          </cell>
        </row>
        <row r="897">
          <cell r="A897">
            <v>6211025</v>
          </cell>
          <cell r="B897" t="str">
            <v>NO PO-MATL-COMPUTER SOFTWARE</v>
          </cell>
          <cell r="C897">
            <v>43586.85</v>
          </cell>
          <cell r="D897">
            <v>66764.84</v>
          </cell>
        </row>
        <row r="898">
          <cell r="A898">
            <v>6211030</v>
          </cell>
          <cell r="B898" t="str">
            <v>NO PO-MATL-GASOLINE AND DIESEL</v>
          </cell>
          <cell r="C898">
            <v>130910.18</v>
          </cell>
          <cell r="D898">
            <v>264099.38</v>
          </cell>
        </row>
        <row r="899">
          <cell r="A899">
            <v>6211055</v>
          </cell>
          <cell r="B899" t="str">
            <v>NO PO-MATL-AUTO PARTS &amp; SUPPLIES</v>
          </cell>
          <cell r="C899">
            <v>136664.89000000001</v>
          </cell>
          <cell r="D899">
            <v>210915.79</v>
          </cell>
        </row>
        <row r="900">
          <cell r="A900">
            <v>6211060</v>
          </cell>
          <cell r="B900" t="str">
            <v>NO PO-MATL-TIRES TUBES AND RECAPS</v>
          </cell>
          <cell r="C900">
            <v>452631.75</v>
          </cell>
          <cell r="D900">
            <v>272884.13</v>
          </cell>
        </row>
        <row r="901">
          <cell r="A901">
            <v>6211065</v>
          </cell>
          <cell r="B901" t="str">
            <v>NO PO-MATL-PARTS</v>
          </cell>
          <cell r="C901">
            <v>495333.71</v>
          </cell>
          <cell r="D901">
            <v>5244.99</v>
          </cell>
        </row>
        <row r="902">
          <cell r="A902">
            <v>6211075</v>
          </cell>
          <cell r="B902" t="str">
            <v>NO PO-MATL-REPAIR PARTS</v>
          </cell>
          <cell r="C902">
            <v>19410.53</v>
          </cell>
          <cell r="D902">
            <v>12112.19</v>
          </cell>
        </row>
        <row r="903">
          <cell r="A903">
            <v>6211080</v>
          </cell>
          <cell r="B903" t="str">
            <v>NO PO-MATL-MISCELLANEOUS</v>
          </cell>
          <cell r="C903">
            <v>437036.35</v>
          </cell>
          <cell r="D903">
            <v>212369.36</v>
          </cell>
        </row>
        <row r="904">
          <cell r="A904">
            <v>6211085</v>
          </cell>
          <cell r="B904" t="str">
            <v>NO PO-MATL-FREIGHT</v>
          </cell>
          <cell r="C904">
            <v>11934.7</v>
          </cell>
          <cell r="D904">
            <v>2318.06</v>
          </cell>
        </row>
        <row r="905">
          <cell r="A905">
            <v>6211090</v>
          </cell>
          <cell r="B905" t="str">
            <v>NO PO-MATL-SUBSCRIPTIONS</v>
          </cell>
          <cell r="C905">
            <v>91296.38</v>
          </cell>
          <cell r="D905">
            <v>145784.95000000001</v>
          </cell>
        </row>
        <row r="906">
          <cell r="A906">
            <v>6211100</v>
          </cell>
          <cell r="B906" t="str">
            <v>NO PO-MATL-ANODES</v>
          </cell>
          <cell r="C906">
            <v>6239.15</v>
          </cell>
          <cell r="D906">
            <v>0</v>
          </cell>
        </row>
        <row r="907">
          <cell r="A907">
            <v>6211105</v>
          </cell>
          <cell r="B907" t="str">
            <v>NO PO-MATL-APPLIANCE PARTS</v>
          </cell>
          <cell r="C907">
            <v>12204.07</v>
          </cell>
          <cell r="D907">
            <v>14849.85</v>
          </cell>
        </row>
        <row r="908">
          <cell r="A908">
            <v>6211110</v>
          </cell>
          <cell r="B908" t="str">
            <v>NO PO-MATL-ASPHALT</v>
          </cell>
          <cell r="C908">
            <v>52665.84</v>
          </cell>
          <cell r="D908">
            <v>73578.69</v>
          </cell>
        </row>
        <row r="909">
          <cell r="A909">
            <v>6211115</v>
          </cell>
          <cell r="B909" t="str">
            <v>NO PO-MATL-AUDIO VISUAL EQUIPMENT</v>
          </cell>
          <cell r="C909">
            <v>11050.09</v>
          </cell>
          <cell r="D909">
            <v>7971.39</v>
          </cell>
        </row>
        <row r="910">
          <cell r="A910">
            <v>6211125</v>
          </cell>
          <cell r="B910" t="str">
            <v>NO PO-MATL-BOTTLED WATER</v>
          </cell>
          <cell r="C910">
            <v>27118.57</v>
          </cell>
          <cell r="D910">
            <v>30319.08</v>
          </cell>
        </row>
        <row r="911">
          <cell r="A911">
            <v>6211135</v>
          </cell>
          <cell r="B911" t="str">
            <v>NO PO-MATL-BUILDING MATERIALS</v>
          </cell>
          <cell r="C911">
            <v>185078.39</v>
          </cell>
          <cell r="D911">
            <v>160502.74</v>
          </cell>
        </row>
        <row r="912">
          <cell r="A912">
            <v>6211140</v>
          </cell>
          <cell r="B912" t="str">
            <v>NO PO-MATL-CABLE AND WIRE</v>
          </cell>
          <cell r="C912">
            <v>695.57</v>
          </cell>
          <cell r="D912">
            <v>1513.67</v>
          </cell>
        </row>
        <row r="913">
          <cell r="A913">
            <v>6211175</v>
          </cell>
          <cell r="B913" t="str">
            <v>NO PO-MATL-COMPUTER HARDWARE</v>
          </cell>
          <cell r="C913">
            <v>19315.54</v>
          </cell>
          <cell r="D913">
            <v>0</v>
          </cell>
        </row>
        <row r="914">
          <cell r="A914">
            <v>6211230</v>
          </cell>
          <cell r="B914" t="str">
            <v>NO PO-MATL-ENGINEERING EQUIPMENT</v>
          </cell>
          <cell r="C914">
            <v>13741.79</v>
          </cell>
          <cell r="D914">
            <v>58910.28</v>
          </cell>
        </row>
        <row r="915">
          <cell r="A915">
            <v>6211250</v>
          </cell>
          <cell r="B915" t="str">
            <v>NO PO-MATL-FAX MACHINES</v>
          </cell>
          <cell r="C915">
            <v>1013.32</v>
          </cell>
          <cell r="D915">
            <v>3086.88</v>
          </cell>
        </row>
        <row r="916">
          <cell r="A916">
            <v>6211260</v>
          </cell>
          <cell r="B916" t="str">
            <v>NO PO-MATL-CARPET AND DRAPES</v>
          </cell>
          <cell r="C916">
            <v>0</v>
          </cell>
          <cell r="D916">
            <v>140.72999999999999</v>
          </cell>
        </row>
        <row r="917">
          <cell r="A917">
            <v>6211295</v>
          </cell>
          <cell r="B917" t="str">
            <v>NO PO-MATL-GASES-INDUSTRIAL</v>
          </cell>
          <cell r="C917">
            <v>37099.68</v>
          </cell>
          <cell r="D917">
            <v>46588.01</v>
          </cell>
        </row>
        <row r="918">
          <cell r="A918">
            <v>6211335</v>
          </cell>
          <cell r="B918" t="str">
            <v>NO PO-MATL-LABORATORY SUPPLIES</v>
          </cell>
          <cell r="C918">
            <v>4522.51</v>
          </cell>
          <cell r="D918">
            <v>6394.33</v>
          </cell>
        </row>
        <row r="919">
          <cell r="A919">
            <v>6211355</v>
          </cell>
          <cell r="B919" t="str">
            <v>NO PO-MATL-LOCKS</v>
          </cell>
          <cell r="C919">
            <v>2053.54</v>
          </cell>
          <cell r="D919">
            <v>4409.41</v>
          </cell>
        </row>
        <row r="920">
          <cell r="A920">
            <v>6211360</v>
          </cell>
          <cell r="B920" t="str">
            <v>NO PO-MATL-MEASUREMENT INSTRUMENTS</v>
          </cell>
          <cell r="C920">
            <v>6561.14</v>
          </cell>
          <cell r="D920">
            <v>0</v>
          </cell>
        </row>
        <row r="921">
          <cell r="A921">
            <v>6211380</v>
          </cell>
          <cell r="B921" t="str">
            <v>NO PO-MATL-ELECTRICAL PARTS</v>
          </cell>
          <cell r="C921">
            <v>36545.519999999997</v>
          </cell>
          <cell r="D921">
            <v>46731.199999999997</v>
          </cell>
        </row>
        <row r="922">
          <cell r="A922">
            <v>6211390</v>
          </cell>
          <cell r="B922" t="str">
            <v>NO PO-MATL-OFFICE SUPPLIES</v>
          </cell>
          <cell r="C922">
            <v>724123.83</v>
          </cell>
          <cell r="D922">
            <v>405655.84</v>
          </cell>
        </row>
        <row r="923">
          <cell r="A923">
            <v>6211395</v>
          </cell>
          <cell r="B923" t="str">
            <v>NO PO-MATL-OFFICE STATIONERY</v>
          </cell>
          <cell r="C923">
            <v>151.22999999999999</v>
          </cell>
          <cell r="D923">
            <v>0</v>
          </cell>
        </row>
        <row r="924">
          <cell r="A924">
            <v>6211445</v>
          </cell>
          <cell r="B924" t="str">
            <v>NO PO-MATL-PLANT EQUIPMENT</v>
          </cell>
          <cell r="C924">
            <v>1640.83</v>
          </cell>
          <cell r="D924">
            <v>0</v>
          </cell>
        </row>
        <row r="925">
          <cell r="A925">
            <v>6211455</v>
          </cell>
          <cell r="B925" t="str">
            <v>NO PO-MATL-TOOLS</v>
          </cell>
          <cell r="C925">
            <v>51334.63</v>
          </cell>
          <cell r="D925">
            <v>4824.3500000000004</v>
          </cell>
        </row>
        <row r="926">
          <cell r="A926">
            <v>6211470</v>
          </cell>
          <cell r="B926" t="str">
            <v>NO PO-MATL-PRINTED MATERIALS</v>
          </cell>
          <cell r="C926">
            <v>76166.94</v>
          </cell>
          <cell r="D926">
            <v>121459.12</v>
          </cell>
        </row>
        <row r="927">
          <cell r="A927">
            <v>6211485</v>
          </cell>
          <cell r="B927" t="str">
            <v>NO PO-MATL-RAIN GEAR/APPAREL, WET SUIT</v>
          </cell>
          <cell r="C927">
            <v>7832.98</v>
          </cell>
          <cell r="D927">
            <v>13933.25</v>
          </cell>
        </row>
        <row r="928">
          <cell r="A928">
            <v>6211500</v>
          </cell>
          <cell r="B928" t="str">
            <v>NO PO-MATL-SAFETY EVENT SUPPLIES</v>
          </cell>
          <cell r="C928">
            <v>78633.66</v>
          </cell>
          <cell r="D928">
            <v>4030.21</v>
          </cell>
        </row>
        <row r="929">
          <cell r="A929">
            <v>6211505</v>
          </cell>
          <cell r="B929" t="str">
            <v>NO PO-MATL-SAFETY EQUIPMENT</v>
          </cell>
          <cell r="C929">
            <v>90233.13</v>
          </cell>
          <cell r="D929">
            <v>52034.04</v>
          </cell>
        </row>
        <row r="930">
          <cell r="A930">
            <v>6211530</v>
          </cell>
          <cell r="B930" t="str">
            <v>NO PO-MATL-VALVES</v>
          </cell>
          <cell r="C930">
            <v>102.07</v>
          </cell>
          <cell r="D930">
            <v>273.37</v>
          </cell>
        </row>
        <row r="931">
          <cell r="A931">
            <v>6211540</v>
          </cell>
          <cell r="B931" t="str">
            <v>NO PO-MATL-WELDING EQUIPMENT</v>
          </cell>
          <cell r="C931">
            <v>12215.34</v>
          </cell>
          <cell r="D931">
            <v>13932.33</v>
          </cell>
        </row>
        <row r="932">
          <cell r="A932">
            <v>6211635</v>
          </cell>
          <cell r="B932" t="str">
            <v>NO PO-MATL-COMPANY GAS USED</v>
          </cell>
          <cell r="C932">
            <v>11311363.91</v>
          </cell>
          <cell r="D932">
            <v>7652001.0899999999</v>
          </cell>
        </row>
        <row r="933">
          <cell r="A933">
            <v>6213005</v>
          </cell>
          <cell r="B933" t="str">
            <v>PO-MATL-OFFICE SUPPLIES</v>
          </cell>
          <cell r="C933">
            <v>607840.12</v>
          </cell>
          <cell r="D933">
            <v>505312.8</v>
          </cell>
        </row>
        <row r="934">
          <cell r="A934">
            <v>6213010</v>
          </cell>
          <cell r="B934" t="str">
            <v>PO-MATL-PROCUREMENT CARD TRANSACTIONS</v>
          </cell>
          <cell r="C934">
            <v>5037786.5599999996</v>
          </cell>
          <cell r="D934">
            <v>4934746.3899999997</v>
          </cell>
        </row>
        <row r="935">
          <cell r="A935">
            <v>6213015</v>
          </cell>
          <cell r="B935" t="str">
            <v>PO-MATL-OFFICE EQUIPMENT-FURNITURE</v>
          </cell>
          <cell r="C935">
            <v>36524.18</v>
          </cell>
          <cell r="D935">
            <v>6858.4</v>
          </cell>
        </row>
        <row r="936">
          <cell r="A936">
            <v>6213020</v>
          </cell>
          <cell r="B936" t="str">
            <v>PO-MATL-OFFICE EQUIPMENT (EXCEPT FURNIT</v>
          </cell>
          <cell r="C936">
            <v>304592.31</v>
          </cell>
          <cell r="D936">
            <v>303769.46999999997</v>
          </cell>
        </row>
        <row r="937">
          <cell r="A937">
            <v>6213025</v>
          </cell>
          <cell r="B937" t="str">
            <v>PO-MATL-COMPUTER EQUIPMENT</v>
          </cell>
          <cell r="C937">
            <v>431811.79</v>
          </cell>
          <cell r="D937">
            <v>502501.74</v>
          </cell>
        </row>
        <row r="938">
          <cell r="A938">
            <v>6213030</v>
          </cell>
          <cell r="B938" t="str">
            <v>PO-MATL-SOFTWARE</v>
          </cell>
          <cell r="C938">
            <v>128833.69</v>
          </cell>
          <cell r="D938">
            <v>243089.78</v>
          </cell>
        </row>
        <row r="939">
          <cell r="A939">
            <v>6213035</v>
          </cell>
          <cell r="B939" t="str">
            <v>PO-MATL-GASOLINE AND DIESEL FUEL</v>
          </cell>
          <cell r="C939">
            <v>200</v>
          </cell>
          <cell r="D939">
            <v>234759.97</v>
          </cell>
        </row>
        <row r="940">
          <cell r="A940">
            <v>6213040</v>
          </cell>
          <cell r="B940" t="str">
            <v>PO-MATL-GAS DISPNS BY CO PUMPS OR DIR C</v>
          </cell>
          <cell r="C940">
            <v>3042183.99</v>
          </cell>
          <cell r="D940">
            <v>3527627.81</v>
          </cell>
        </row>
        <row r="941">
          <cell r="A941">
            <v>6213045</v>
          </cell>
          <cell r="B941" t="str">
            <v>PO-MATL-DIESEL FUEL DISPNS CO PUMPS/DIR</v>
          </cell>
          <cell r="C941">
            <v>390810.91</v>
          </cell>
          <cell r="D941">
            <v>424184.23</v>
          </cell>
        </row>
        <row r="942">
          <cell r="A942">
            <v>6213050</v>
          </cell>
          <cell r="B942" t="str">
            <v>PO-MATL-NAT GAS USED FOR VEHICLE FUEL</v>
          </cell>
          <cell r="C942">
            <v>55362.66</v>
          </cell>
          <cell r="D942">
            <v>115497.33</v>
          </cell>
        </row>
        <row r="943">
          <cell r="A943">
            <v>6213055</v>
          </cell>
          <cell r="B943" t="str">
            <v>PO-MATL-OIL AND LUBRICANTS</v>
          </cell>
          <cell r="C943">
            <v>244654.9</v>
          </cell>
          <cell r="D943">
            <v>183100.15</v>
          </cell>
        </row>
        <row r="944">
          <cell r="A944">
            <v>6213060</v>
          </cell>
          <cell r="B944" t="str">
            <v>PO-MATL-AUTOMOTIVE PARTS</v>
          </cell>
          <cell r="C944">
            <v>24009.99</v>
          </cell>
          <cell r="D944">
            <v>2003743.59</v>
          </cell>
        </row>
        <row r="945">
          <cell r="A945">
            <v>6213065</v>
          </cell>
          <cell r="B945" t="str">
            <v>PO-MATL-TIRES TUBES AND RECAPS</v>
          </cell>
          <cell r="C945">
            <v>1665.07</v>
          </cell>
          <cell r="D945">
            <v>434884.44</v>
          </cell>
        </row>
        <row r="946">
          <cell r="A946">
            <v>6213070</v>
          </cell>
          <cell r="B946" t="str">
            <v>PO-MATL-PARTS</v>
          </cell>
          <cell r="C946">
            <v>9587.74</v>
          </cell>
          <cell r="D946">
            <v>1025.6400000000001</v>
          </cell>
        </row>
        <row r="947">
          <cell r="A947">
            <v>6213075</v>
          </cell>
          <cell r="B947" t="str">
            <v>PO-MATL-PARTS NON OP PROCUREMENT</v>
          </cell>
          <cell r="C947">
            <v>0</v>
          </cell>
          <cell r="D947">
            <v>263.05</v>
          </cell>
        </row>
        <row r="948">
          <cell r="A948">
            <v>6213080</v>
          </cell>
          <cell r="B948" t="str">
            <v>PO-MATL-REPAIR PARTS</v>
          </cell>
          <cell r="C948">
            <v>32804.870000000003</v>
          </cell>
          <cell r="D948">
            <v>13466.54</v>
          </cell>
        </row>
        <row r="949">
          <cell r="A949">
            <v>6213085</v>
          </cell>
          <cell r="B949" t="str">
            <v>PO-MATL-MISCELLANEOUS</v>
          </cell>
          <cell r="C949">
            <v>8290634.5199999996</v>
          </cell>
          <cell r="D949">
            <v>110263079.38</v>
          </cell>
        </row>
        <row r="950">
          <cell r="A950">
            <v>6213090</v>
          </cell>
          <cell r="B950" t="str">
            <v>PO-MATL-FREIGHT</v>
          </cell>
          <cell r="C950">
            <v>116428.7</v>
          </cell>
          <cell r="D950">
            <v>180081.77</v>
          </cell>
        </row>
        <row r="951">
          <cell r="A951">
            <v>6213095</v>
          </cell>
          <cell r="B951" t="str">
            <v>PO-MATL-SUBSCRIPTIONS AND PUBLICATIONS</v>
          </cell>
          <cell r="C951">
            <v>11490.64</v>
          </cell>
          <cell r="D951">
            <v>4486.42</v>
          </cell>
        </row>
        <row r="952">
          <cell r="A952">
            <v>6213100</v>
          </cell>
          <cell r="B952" t="str">
            <v>PO-MATL-ACTUATORS</v>
          </cell>
          <cell r="C952">
            <v>29716.54</v>
          </cell>
          <cell r="D952">
            <v>-50</v>
          </cell>
        </row>
        <row r="953">
          <cell r="A953">
            <v>6213105</v>
          </cell>
          <cell r="B953" t="str">
            <v>PO-MATL-ANODES</v>
          </cell>
          <cell r="C953">
            <v>95961.45</v>
          </cell>
          <cell r="D953">
            <v>23585.73</v>
          </cell>
        </row>
        <row r="954">
          <cell r="A954">
            <v>6213110</v>
          </cell>
          <cell r="B954" t="str">
            <v>PO-MATL-APPLIANCE PARTS</v>
          </cell>
          <cell r="C954">
            <v>2116.2600000000002</v>
          </cell>
          <cell r="D954">
            <v>3805.66</v>
          </cell>
        </row>
        <row r="955">
          <cell r="A955">
            <v>6213115</v>
          </cell>
          <cell r="B955" t="str">
            <v>PO-MATL-ASPHALT</v>
          </cell>
          <cell r="C955">
            <v>10855.08</v>
          </cell>
          <cell r="D955">
            <v>3870.13</v>
          </cell>
        </row>
        <row r="956">
          <cell r="A956">
            <v>6213120</v>
          </cell>
          <cell r="B956" t="str">
            <v>PO-MATL-AUDIO VISUAL EQUIPMENT</v>
          </cell>
          <cell r="C956">
            <v>1635.63</v>
          </cell>
          <cell r="D956">
            <v>13299.44</v>
          </cell>
        </row>
        <row r="957">
          <cell r="A957">
            <v>6213125</v>
          </cell>
          <cell r="B957" t="str">
            <v>PO-MATL-AUTO SUPPLIES</v>
          </cell>
          <cell r="C957">
            <v>49.1</v>
          </cell>
          <cell r="D957">
            <v>2870.86</v>
          </cell>
        </row>
        <row r="958">
          <cell r="A958">
            <v>6213130</v>
          </cell>
          <cell r="B958" t="str">
            <v>PO-MATL-BOTTLED WATER</v>
          </cell>
          <cell r="C958">
            <v>1018.34</v>
          </cell>
          <cell r="D958">
            <v>0</v>
          </cell>
        </row>
        <row r="959">
          <cell r="A959">
            <v>6213135</v>
          </cell>
          <cell r="B959" t="str">
            <v>PO-MATL-BRIDGE HANGERS</v>
          </cell>
          <cell r="C959">
            <v>7914.94</v>
          </cell>
          <cell r="D959">
            <v>409.19</v>
          </cell>
        </row>
        <row r="960">
          <cell r="A960">
            <v>6213140</v>
          </cell>
          <cell r="B960" t="str">
            <v>PO-MATL-BUILDING MATERIALS</v>
          </cell>
          <cell r="C960">
            <v>27413.11</v>
          </cell>
          <cell r="D960">
            <v>626.78</v>
          </cell>
        </row>
        <row r="961">
          <cell r="A961">
            <v>6213155</v>
          </cell>
          <cell r="B961" t="str">
            <v>PO-MATL-CATHODIC EQUIPMENT</v>
          </cell>
          <cell r="C961">
            <v>132723.68</v>
          </cell>
          <cell r="D961">
            <v>19489.41</v>
          </cell>
        </row>
        <row r="962">
          <cell r="A962">
            <v>6213165</v>
          </cell>
          <cell r="B962" t="str">
            <v>PO-MATL-CHEMICALS</v>
          </cell>
          <cell r="C962">
            <v>30786.45</v>
          </cell>
          <cell r="D962">
            <v>29945.4</v>
          </cell>
        </row>
        <row r="963">
          <cell r="A963">
            <v>6213175</v>
          </cell>
          <cell r="B963" t="str">
            <v>PO-MATL-COMPRESSOR EQUIPMENT</v>
          </cell>
          <cell r="C963">
            <v>400276.02</v>
          </cell>
          <cell r="D963">
            <v>47949.32</v>
          </cell>
        </row>
        <row r="964">
          <cell r="A964">
            <v>6213176</v>
          </cell>
          <cell r="B964" t="str">
            <v>PO-MATL-COMPRESSOR STATION FUEL-MORENO</v>
          </cell>
          <cell r="C964">
            <v>33.56</v>
          </cell>
          <cell r="D964">
            <v>3083.3</v>
          </cell>
        </row>
        <row r="965">
          <cell r="A965">
            <v>6213180</v>
          </cell>
          <cell r="B965" t="str">
            <v>PO-MATL-COMPUTER HARDWARE</v>
          </cell>
          <cell r="C965">
            <v>2086443.36</v>
          </cell>
          <cell r="D965">
            <v>1398533.06</v>
          </cell>
        </row>
        <row r="966">
          <cell r="A966">
            <v>6213181</v>
          </cell>
          <cell r="B966" t="str">
            <v>PO-MATL-CONSUMABLES</v>
          </cell>
          <cell r="C966">
            <v>182507.48</v>
          </cell>
          <cell r="D966">
            <v>17320.12</v>
          </cell>
        </row>
        <row r="967">
          <cell r="A967">
            <v>6213185</v>
          </cell>
          <cell r="B967" t="str">
            <v>PO-MATL-CONCRETE VAULT PARTS</v>
          </cell>
          <cell r="C967">
            <v>120572.69</v>
          </cell>
          <cell r="D967">
            <v>3337</v>
          </cell>
        </row>
        <row r="968">
          <cell r="A968">
            <v>6213190</v>
          </cell>
          <cell r="B968" t="str">
            <v>PO-MATL-CONDUIT</v>
          </cell>
          <cell r="C968">
            <v>1237</v>
          </cell>
          <cell r="D968">
            <v>0</v>
          </cell>
        </row>
        <row r="969">
          <cell r="A969">
            <v>6213195</v>
          </cell>
          <cell r="B969" t="str">
            <v>PO-MATL-CARGO DRUMS</v>
          </cell>
          <cell r="C969">
            <v>21243.75</v>
          </cell>
          <cell r="D969">
            <v>3107.13</v>
          </cell>
        </row>
        <row r="970">
          <cell r="A970">
            <v>6213200</v>
          </cell>
          <cell r="B970" t="str">
            <v>PO-MATL-CONSTRUCTION EQUIPMENT</v>
          </cell>
          <cell r="C970">
            <v>41042.959999999999</v>
          </cell>
          <cell r="D970">
            <v>69782.460000000006</v>
          </cell>
        </row>
        <row r="971">
          <cell r="A971">
            <v>6213205</v>
          </cell>
          <cell r="B971" t="str">
            <v>PO-MATL-COPIERS</v>
          </cell>
          <cell r="C971">
            <v>92.16</v>
          </cell>
          <cell r="D971">
            <v>1239.06</v>
          </cell>
        </row>
        <row r="972">
          <cell r="A972">
            <v>6213225</v>
          </cell>
          <cell r="B972" t="str">
            <v>PO-MATL-ELECTRICAL EQUIPMENT</v>
          </cell>
          <cell r="C972">
            <v>55412.800000000003</v>
          </cell>
          <cell r="D972">
            <v>63543.040000000001</v>
          </cell>
        </row>
        <row r="973">
          <cell r="A973">
            <v>6213230</v>
          </cell>
          <cell r="B973" t="str">
            <v>PO-MATL-ELECTRIC FUSION BOXES</v>
          </cell>
          <cell r="C973">
            <v>4600.63</v>
          </cell>
          <cell r="D973">
            <v>0</v>
          </cell>
        </row>
        <row r="974">
          <cell r="A974">
            <v>6213235</v>
          </cell>
          <cell r="B974" t="str">
            <v>PO-MATL-ENGINEERING EQUIPMENT</v>
          </cell>
          <cell r="C974">
            <v>23804.44</v>
          </cell>
          <cell r="D974">
            <v>4171.72</v>
          </cell>
        </row>
        <row r="975">
          <cell r="A975">
            <v>6213240</v>
          </cell>
          <cell r="B975" t="str">
            <v>PO-MATL-ENGINES</v>
          </cell>
          <cell r="C975">
            <v>265522.67</v>
          </cell>
          <cell r="D975">
            <v>40050.68</v>
          </cell>
        </row>
        <row r="976">
          <cell r="A976">
            <v>6213245</v>
          </cell>
          <cell r="B976" t="str">
            <v>PO-MATL-FABRICATED PRODUCTS</v>
          </cell>
          <cell r="C976">
            <v>54700.07</v>
          </cell>
          <cell r="D976">
            <v>2513.14</v>
          </cell>
        </row>
        <row r="977">
          <cell r="A977">
            <v>6213255</v>
          </cell>
          <cell r="B977" t="str">
            <v>PO-MATL-FAX MACHINES</v>
          </cell>
          <cell r="C977">
            <v>418.81</v>
          </cell>
          <cell r="D977">
            <v>0</v>
          </cell>
        </row>
        <row r="978">
          <cell r="A978">
            <v>6213260</v>
          </cell>
          <cell r="B978" t="str">
            <v>PO-MATL-FITTINGS</v>
          </cell>
          <cell r="C978">
            <v>223265.95</v>
          </cell>
          <cell r="D978">
            <v>8904.06</v>
          </cell>
        </row>
        <row r="979">
          <cell r="A979">
            <v>6213265</v>
          </cell>
          <cell r="B979" t="str">
            <v>PO-MATL-CARPET &amp; DRAPES</v>
          </cell>
          <cell r="C979">
            <v>517.94000000000005</v>
          </cell>
          <cell r="D979">
            <v>10668.24</v>
          </cell>
        </row>
        <row r="980">
          <cell r="A980">
            <v>6213275</v>
          </cell>
          <cell r="B980" t="str">
            <v>PO-MATL-GAS OPERATIONS MATERIALS</v>
          </cell>
          <cell r="C980">
            <v>3564.63</v>
          </cell>
          <cell r="D980">
            <v>1701.61</v>
          </cell>
        </row>
        <row r="981">
          <cell r="A981">
            <v>6213285</v>
          </cell>
          <cell r="B981" t="str">
            <v>PO-MATL-GAS METERS</v>
          </cell>
          <cell r="C981">
            <v>5405216.8499999996</v>
          </cell>
          <cell r="D981">
            <v>837711.01</v>
          </cell>
        </row>
        <row r="982">
          <cell r="A982">
            <v>6213290</v>
          </cell>
          <cell r="B982" t="str">
            <v>PO-MATL-GAS POLY PIPE</v>
          </cell>
          <cell r="C982">
            <v>10192.549999999999</v>
          </cell>
          <cell r="D982">
            <v>1665.44</v>
          </cell>
        </row>
        <row r="983">
          <cell r="A983">
            <v>6213295</v>
          </cell>
          <cell r="B983" t="str">
            <v>PO-MATL-GAS REGULATORS</v>
          </cell>
          <cell r="C983">
            <v>1626647.53</v>
          </cell>
          <cell r="D983">
            <v>1035843.75</v>
          </cell>
        </row>
        <row r="984">
          <cell r="A984">
            <v>6213300</v>
          </cell>
          <cell r="B984" t="str">
            <v>PO-MATL-GASES-INDUSTRIAL</v>
          </cell>
          <cell r="C984">
            <v>36859.480000000003</v>
          </cell>
          <cell r="D984">
            <v>21055.68</v>
          </cell>
        </row>
        <row r="985">
          <cell r="A985">
            <v>6213305</v>
          </cell>
          <cell r="B985" t="str">
            <v>PO-MATL-GASKETS</v>
          </cell>
          <cell r="C985">
            <v>3848.91</v>
          </cell>
          <cell r="D985">
            <v>990.76</v>
          </cell>
        </row>
        <row r="986">
          <cell r="A986">
            <v>6213310</v>
          </cell>
          <cell r="B986" t="str">
            <v>PO-MATL-GAUGES</v>
          </cell>
          <cell r="C986">
            <v>-20667.990000000002</v>
          </cell>
          <cell r="D986">
            <v>73795.990000000005</v>
          </cell>
        </row>
        <row r="987">
          <cell r="A987">
            <v>6213315</v>
          </cell>
          <cell r="B987" t="str">
            <v>PO-MATL-GENERATORS</v>
          </cell>
          <cell r="C987">
            <v>70.12</v>
          </cell>
          <cell r="D987">
            <v>116647.72</v>
          </cell>
        </row>
        <row r="988">
          <cell r="A988">
            <v>6213320</v>
          </cell>
          <cell r="B988" t="str">
            <v>PO-MATL-REPAIR GENERATORS</v>
          </cell>
          <cell r="C988">
            <v>-944.53</v>
          </cell>
          <cell r="D988">
            <v>10121.950000000001</v>
          </cell>
        </row>
        <row r="989">
          <cell r="A989">
            <v>6213325</v>
          </cell>
          <cell r="B989" t="str">
            <v>PO-MATL-HARDWARE</v>
          </cell>
          <cell r="C989">
            <v>29334.26</v>
          </cell>
          <cell r="D989">
            <v>6139.01</v>
          </cell>
        </row>
        <row r="990">
          <cell r="A990">
            <v>6213330</v>
          </cell>
          <cell r="B990" t="str">
            <v>PO-MATL-HEATER FACES</v>
          </cell>
          <cell r="C990">
            <v>55459.74</v>
          </cell>
          <cell r="D990">
            <v>0</v>
          </cell>
        </row>
        <row r="991">
          <cell r="A991">
            <v>6213335</v>
          </cell>
          <cell r="B991" t="str">
            <v>PO-MATL-INSULATING MATERIALS</v>
          </cell>
          <cell r="C991">
            <v>6592.56</v>
          </cell>
          <cell r="D991">
            <v>4506.24</v>
          </cell>
        </row>
        <row r="992">
          <cell r="A992">
            <v>6213340</v>
          </cell>
          <cell r="B992" t="str">
            <v>PO-MATL-LABORATORY SUPPLIES</v>
          </cell>
          <cell r="C992">
            <v>1839.04</v>
          </cell>
          <cell r="D992">
            <v>15971.87</v>
          </cell>
        </row>
        <row r="993">
          <cell r="A993">
            <v>6213350</v>
          </cell>
          <cell r="B993" t="str">
            <v>PO-MATL-LARGE GENERATOR REPAIR</v>
          </cell>
          <cell r="C993">
            <v>12720.41</v>
          </cell>
          <cell r="D993">
            <v>91000</v>
          </cell>
        </row>
        <row r="994">
          <cell r="A994">
            <v>6213355</v>
          </cell>
          <cell r="B994" t="str">
            <v>PO-MATL-LEAK CLAMPS</v>
          </cell>
          <cell r="C994">
            <v>1643.51</v>
          </cell>
          <cell r="D994">
            <v>0</v>
          </cell>
        </row>
        <row r="995">
          <cell r="A995">
            <v>6213360</v>
          </cell>
          <cell r="B995" t="str">
            <v>PO-MATL-LOCKS</v>
          </cell>
          <cell r="C995">
            <v>1899.31</v>
          </cell>
          <cell r="D995">
            <v>1279.3499999999999</v>
          </cell>
        </row>
        <row r="996">
          <cell r="A996">
            <v>6213365</v>
          </cell>
          <cell r="B996" t="str">
            <v>PO-MATL-MEASURE INSTRUMENTS</v>
          </cell>
          <cell r="C996">
            <v>1262433.43</v>
          </cell>
          <cell r="D996">
            <v>403337.93</v>
          </cell>
        </row>
        <row r="997">
          <cell r="A997">
            <v>6213370</v>
          </cell>
          <cell r="B997" t="str">
            <v>PO-MATL-MECHANICAL EQUIPMENT</v>
          </cell>
          <cell r="C997">
            <v>12619.24</v>
          </cell>
          <cell r="D997">
            <v>0</v>
          </cell>
        </row>
        <row r="998">
          <cell r="A998">
            <v>6213375</v>
          </cell>
          <cell r="B998" t="str">
            <v>PO-MATL-MECHANICAL FITTINGS</v>
          </cell>
          <cell r="C998">
            <v>102968.61</v>
          </cell>
          <cell r="D998">
            <v>136635.92000000001</v>
          </cell>
        </row>
        <row r="999">
          <cell r="A999">
            <v>6213380</v>
          </cell>
          <cell r="B999" t="str">
            <v>PO-MATL-METALS</v>
          </cell>
          <cell r="C999">
            <v>23877.35</v>
          </cell>
          <cell r="D999">
            <v>9238.44</v>
          </cell>
        </row>
        <row r="1000">
          <cell r="A1000">
            <v>6213385</v>
          </cell>
          <cell r="B1000" t="str">
            <v>PO-MATL-ELEC MATERIAL, MISCELLANEOUS</v>
          </cell>
          <cell r="C1000">
            <v>27644.95</v>
          </cell>
          <cell r="D1000">
            <v>11778.68</v>
          </cell>
        </row>
        <row r="1001">
          <cell r="A1001">
            <v>6213390</v>
          </cell>
          <cell r="B1001" t="str">
            <v>PO-MATL-MRO &amp; SAFETY SUPPLIES</v>
          </cell>
          <cell r="C1001">
            <v>1182.67</v>
          </cell>
          <cell r="D1001">
            <v>1908.72</v>
          </cell>
        </row>
        <row r="1002">
          <cell r="A1002">
            <v>6213395</v>
          </cell>
          <cell r="B1002" t="str">
            <v># PURCH MAT - OFFICE SUPPLIES-CENTRALIZ</v>
          </cell>
          <cell r="C1002">
            <v>0</v>
          </cell>
          <cell r="D1002">
            <v>1127484.67</v>
          </cell>
        </row>
        <row r="1003">
          <cell r="A1003">
            <v>6213400</v>
          </cell>
          <cell r="B1003" t="str">
            <v>PO-MATL-OIL COUN TUBULAR GOODS</v>
          </cell>
          <cell r="C1003">
            <v>291041.43</v>
          </cell>
          <cell r="D1003">
            <v>504437.73</v>
          </cell>
        </row>
        <row r="1004">
          <cell r="A1004">
            <v>6213405</v>
          </cell>
          <cell r="B1004" t="str">
            <v>PO-MATL-PACKAGING MATERIAL</v>
          </cell>
          <cell r="C1004">
            <v>24821.84</v>
          </cell>
          <cell r="D1004">
            <v>4341.43</v>
          </cell>
        </row>
        <row r="1005">
          <cell r="A1005">
            <v>6213415</v>
          </cell>
          <cell r="B1005" t="str">
            <v>PO-MATL-PAINT</v>
          </cell>
          <cell r="C1005">
            <v>16072.69</v>
          </cell>
          <cell r="D1005">
            <v>7084.15</v>
          </cell>
        </row>
        <row r="1006">
          <cell r="A1006">
            <v>6213420</v>
          </cell>
          <cell r="B1006" t="str">
            <v>PO-MATL-PAVING MATERIALS</v>
          </cell>
          <cell r="C1006">
            <v>1296.72</v>
          </cell>
          <cell r="D1006">
            <v>3667.72</v>
          </cell>
        </row>
        <row r="1007">
          <cell r="A1007">
            <v>6213430</v>
          </cell>
          <cell r="B1007" t="str">
            <v>PO-MATL-PIPE COATING AND STORAGE</v>
          </cell>
          <cell r="C1007">
            <v>4711.22</v>
          </cell>
          <cell r="D1007">
            <v>1477.09</v>
          </cell>
        </row>
        <row r="1008">
          <cell r="A1008">
            <v>6213435</v>
          </cell>
          <cell r="B1008" t="str">
            <v>PO-MATL-PIPE WRAPPING MATERIALS</v>
          </cell>
          <cell r="C1008">
            <v>10058.26</v>
          </cell>
          <cell r="D1008">
            <v>6889.41</v>
          </cell>
        </row>
        <row r="1009">
          <cell r="A1009">
            <v>6213440</v>
          </cell>
          <cell r="B1009" t="str">
            <v>PO-MATL-PIPELINE CHEMICALS</v>
          </cell>
          <cell r="C1009">
            <v>16194.18</v>
          </cell>
          <cell r="D1009">
            <v>0</v>
          </cell>
        </row>
        <row r="1010">
          <cell r="A1010">
            <v>6213445</v>
          </cell>
          <cell r="B1010" t="str">
            <v>PO-MATL-PLANNING EQUIPMENT</v>
          </cell>
          <cell r="C1010">
            <v>4774.38</v>
          </cell>
          <cell r="D1010">
            <v>0</v>
          </cell>
        </row>
        <row r="1011">
          <cell r="A1011">
            <v>6213450</v>
          </cell>
          <cell r="B1011" t="str">
            <v>PO-MATL-PLANT EQUIPMENT</v>
          </cell>
          <cell r="C1011">
            <v>2890.37</v>
          </cell>
          <cell r="D1011">
            <v>7560</v>
          </cell>
        </row>
        <row r="1012">
          <cell r="A1012">
            <v>6213455</v>
          </cell>
          <cell r="B1012" t="str">
            <v>PO-MATL-TOOLS</v>
          </cell>
          <cell r="C1012">
            <v>1668742.29</v>
          </cell>
          <cell r="D1012">
            <v>422066.97</v>
          </cell>
        </row>
        <row r="1013">
          <cell r="A1013">
            <v>6213470</v>
          </cell>
          <cell r="B1013" t="str">
            <v>PO-MATL-PRESSURE CONTROL FITTINGS</v>
          </cell>
          <cell r="C1013">
            <v>13035.22</v>
          </cell>
          <cell r="D1013">
            <v>3203.32</v>
          </cell>
        </row>
        <row r="1014">
          <cell r="A1014">
            <v>6213475</v>
          </cell>
          <cell r="B1014" t="str">
            <v>PO-MATL-PRINTING-BROCHURES</v>
          </cell>
          <cell r="C1014">
            <v>892048.88</v>
          </cell>
          <cell r="D1014">
            <v>1408248.34</v>
          </cell>
        </row>
        <row r="1015">
          <cell r="A1015">
            <v>6213480</v>
          </cell>
          <cell r="B1015" t="str">
            <v>PO-MATL-PROMOTIONAL ITEMS</v>
          </cell>
          <cell r="C1015">
            <v>22977.98</v>
          </cell>
          <cell r="D1015">
            <v>71774.149999999994</v>
          </cell>
        </row>
        <row r="1016">
          <cell r="A1016">
            <v>6213485</v>
          </cell>
          <cell r="B1016" t="str">
            <v>PO-MATL-PUMPS</v>
          </cell>
          <cell r="C1016">
            <v>19989.32</v>
          </cell>
          <cell r="D1016">
            <v>33316.36</v>
          </cell>
        </row>
        <row r="1017">
          <cell r="A1017">
            <v>6213490</v>
          </cell>
          <cell r="B1017" t="str">
            <v>PO-MATL-APPAREL</v>
          </cell>
          <cell r="C1017">
            <v>2029.52</v>
          </cell>
          <cell r="D1017">
            <v>4113.6000000000004</v>
          </cell>
        </row>
        <row r="1018">
          <cell r="A1018">
            <v>6213500</v>
          </cell>
          <cell r="B1018" t="str">
            <v>PO-MATL-ROCK SAND DIRT</v>
          </cell>
          <cell r="C1018">
            <v>72256.97</v>
          </cell>
          <cell r="D1018">
            <v>10104.799999999999</v>
          </cell>
        </row>
        <row r="1019">
          <cell r="A1019">
            <v>6213505</v>
          </cell>
          <cell r="B1019" t="str">
            <v>PO-MATL-SAFETY</v>
          </cell>
          <cell r="C1019">
            <v>583.53</v>
          </cell>
          <cell r="D1019">
            <v>1636.8</v>
          </cell>
        </row>
        <row r="1020">
          <cell r="A1020">
            <v>6213510</v>
          </cell>
          <cell r="B1020" t="str">
            <v>PO-MATL-SAFETY EQUIPMENT</v>
          </cell>
          <cell r="C1020">
            <v>-1740.07</v>
          </cell>
          <cell r="D1020">
            <v>8433.01</v>
          </cell>
        </row>
        <row r="1021">
          <cell r="A1021">
            <v>6213515</v>
          </cell>
          <cell r="B1021" t="str">
            <v>PO-MATL-SCADA EQUIPMENT</v>
          </cell>
          <cell r="C1021">
            <v>12462.52</v>
          </cell>
          <cell r="D1021">
            <v>9910.51</v>
          </cell>
        </row>
        <row r="1022">
          <cell r="A1022">
            <v>6213520</v>
          </cell>
          <cell r="B1022" t="str">
            <v>PO-MATL-SECURITY SYSTEMS</v>
          </cell>
          <cell r="C1022">
            <v>15403.62</v>
          </cell>
          <cell r="D1022">
            <v>1195.08</v>
          </cell>
        </row>
        <row r="1023">
          <cell r="A1023">
            <v>6213525</v>
          </cell>
          <cell r="B1023" t="str">
            <v>PO-MATL-METAL PIPE &amp; FITTINGS</v>
          </cell>
          <cell r="C1023">
            <v>191830.44</v>
          </cell>
          <cell r="D1023">
            <v>69690.77</v>
          </cell>
        </row>
        <row r="1024">
          <cell r="A1024">
            <v>6213535</v>
          </cell>
          <cell r="B1024" t="str">
            <v>PO-MATL-VALVES</v>
          </cell>
          <cell r="C1024">
            <v>236611.52</v>
          </cell>
          <cell r="D1024">
            <v>123055.03</v>
          </cell>
        </row>
        <row r="1025">
          <cell r="A1025">
            <v>6213540</v>
          </cell>
          <cell r="B1025" t="str">
            <v>PO-MATL-WAREHOUSE STORAGE EQUIPMENT</v>
          </cell>
          <cell r="C1025">
            <v>95032.65</v>
          </cell>
          <cell r="D1025">
            <v>0</v>
          </cell>
        </row>
        <row r="1026">
          <cell r="A1026">
            <v>6213545</v>
          </cell>
          <cell r="B1026" t="str">
            <v>PURCH MAT - WELDING EQUIPMENT-CENTRALIZ</v>
          </cell>
          <cell r="C1026">
            <v>4746.42</v>
          </cell>
          <cell r="D1026">
            <v>3784.63</v>
          </cell>
        </row>
        <row r="1027">
          <cell r="A1027">
            <v>6213550</v>
          </cell>
          <cell r="B1027" t="str">
            <v>PO-MATL-WIRE &amp; CABLE</v>
          </cell>
          <cell r="C1027">
            <v>54.93</v>
          </cell>
          <cell r="D1027">
            <v>0</v>
          </cell>
        </row>
        <row r="1028">
          <cell r="A1028">
            <v>6213558</v>
          </cell>
          <cell r="B1028" t="str">
            <v>PO-MATL-METAL POLES</v>
          </cell>
          <cell r="C1028">
            <v>209.02</v>
          </cell>
          <cell r="D1028">
            <v>47.62</v>
          </cell>
        </row>
        <row r="1029">
          <cell r="A1029">
            <v>6213560</v>
          </cell>
          <cell r="B1029" t="str">
            <v>PO-MATL-TELECOM EQUIPMENT</v>
          </cell>
          <cell r="C1029">
            <v>8486.51</v>
          </cell>
          <cell r="D1029">
            <v>0</v>
          </cell>
        </row>
        <row r="1030">
          <cell r="A1030">
            <v>6213570</v>
          </cell>
          <cell r="B1030" t="str">
            <v>PO-MATL-PWR PLANT FUELS COAL NATURAL GA</v>
          </cell>
          <cell r="C1030">
            <v>294.36</v>
          </cell>
          <cell r="D1030">
            <v>1429.2</v>
          </cell>
        </row>
        <row r="1031">
          <cell r="A1031">
            <v>6213580</v>
          </cell>
          <cell r="B1031" t="str">
            <v>PO-MATL-LANDSCAPING SUPPLIES</v>
          </cell>
          <cell r="C1031">
            <v>53946.96</v>
          </cell>
          <cell r="D1031">
            <v>29691.79</v>
          </cell>
        </row>
        <row r="1032">
          <cell r="A1032">
            <v>6213590</v>
          </cell>
          <cell r="B1032" t="str">
            <v>PO-MATL-JANITORIAL SUPPLIES</v>
          </cell>
          <cell r="C1032">
            <v>99505.57</v>
          </cell>
          <cell r="D1032">
            <v>43959.28</v>
          </cell>
        </row>
        <row r="1033">
          <cell r="A1033">
            <v>6213600</v>
          </cell>
          <cell r="B1033" t="str">
            <v>PO-MATL-DIRECT ACCESS MATERIALS</v>
          </cell>
          <cell r="C1033">
            <v>47.19</v>
          </cell>
          <cell r="D1033">
            <v>0</v>
          </cell>
        </row>
        <row r="1034">
          <cell r="A1034">
            <v>6213610</v>
          </cell>
          <cell r="B1034" t="str">
            <v>PO-MATL-LAMPS, LIGHTING MATERIALS</v>
          </cell>
          <cell r="C1034">
            <v>2384.73</v>
          </cell>
          <cell r="D1034">
            <v>1048.29</v>
          </cell>
        </row>
        <row r="1035">
          <cell r="A1035">
            <v>6213630</v>
          </cell>
          <cell r="B1035" t="str">
            <v>PO-MATL-STORAGE EQUIPMENT</v>
          </cell>
          <cell r="C1035">
            <v>4360.8900000000003</v>
          </cell>
          <cell r="D1035">
            <v>0</v>
          </cell>
        </row>
        <row r="1036">
          <cell r="A1036">
            <v>6215085</v>
          </cell>
          <cell r="B1036" t="str">
            <v>MATL ISSUANCES-BEACH CITIES WAREHOUSE</v>
          </cell>
          <cell r="C1036">
            <v>56.99</v>
          </cell>
          <cell r="D1036">
            <v>0</v>
          </cell>
        </row>
        <row r="1037">
          <cell r="A1037">
            <v>6215145</v>
          </cell>
          <cell r="B1037" t="str">
            <v>MATL ISSUANCE-WITH STORES EXP (CONVERSI</v>
          </cell>
          <cell r="C1037">
            <v>46152.26</v>
          </cell>
          <cell r="D1037">
            <v>18788655.390000001</v>
          </cell>
        </row>
        <row r="1038">
          <cell r="A1038">
            <v>6215150</v>
          </cell>
          <cell r="B1038" t="str">
            <v>MATL ISSUANCE-WITHOUT  STORES EXP. (CON</v>
          </cell>
          <cell r="C1038">
            <v>0</v>
          </cell>
          <cell r="D1038">
            <v>970559.05</v>
          </cell>
        </row>
        <row r="1039">
          <cell r="A1039">
            <v>6215560</v>
          </cell>
          <cell r="B1039" t="str">
            <v>MATL ISSUANCES-PRECHARGED TOOLS</v>
          </cell>
          <cell r="C1039">
            <v>581794.88</v>
          </cell>
          <cell r="D1039">
            <v>481801.16</v>
          </cell>
        </row>
        <row r="1040">
          <cell r="A1040">
            <v>6215561</v>
          </cell>
          <cell r="B1040" t="str">
            <v>MATL ISSUANCES-PRECHARGED MISC. PIPE MA</v>
          </cell>
          <cell r="C1040">
            <v>114453.01</v>
          </cell>
          <cell r="D1040">
            <v>79488.13</v>
          </cell>
        </row>
        <row r="1041">
          <cell r="A1041">
            <v>6215562</v>
          </cell>
          <cell r="B1041" t="str">
            <v>MATL ISSUANCES-PRECHARGED MISC. PIPE FI</v>
          </cell>
          <cell r="C1041">
            <v>1936069.25</v>
          </cell>
          <cell r="D1041">
            <v>1538171.31</v>
          </cell>
        </row>
        <row r="1042">
          <cell r="A1042">
            <v>6215563</v>
          </cell>
          <cell r="B1042" t="str">
            <v>MATL ISSUANCES-PRECHARGED STORES MATERI</v>
          </cell>
          <cell r="C1042">
            <v>6032.45</v>
          </cell>
          <cell r="D1042">
            <v>4532.18</v>
          </cell>
        </row>
        <row r="1043">
          <cell r="A1043">
            <v>6215564</v>
          </cell>
          <cell r="B1043" t="str">
            <v>MATL ISSUANCES-PRECHARGED AUTO MATERIAL</v>
          </cell>
          <cell r="C1043">
            <v>3195.27</v>
          </cell>
          <cell r="D1043">
            <v>2999.59</v>
          </cell>
        </row>
        <row r="1044">
          <cell r="A1044">
            <v>6215565</v>
          </cell>
          <cell r="B1044" t="str">
            <v>MATL ISSUANCES-PRECHARGED OFFICE SUPPLI</v>
          </cell>
          <cell r="C1044">
            <v>23393.01</v>
          </cell>
          <cell r="D1044">
            <v>19340.5</v>
          </cell>
        </row>
        <row r="1045">
          <cell r="A1045">
            <v>6215566</v>
          </cell>
          <cell r="B1045" t="str">
            <v>MATL ISSUANCES-OTHER PRECHARGED MATERIA</v>
          </cell>
          <cell r="C1045">
            <v>607633.64</v>
          </cell>
          <cell r="D1045">
            <v>424593.1</v>
          </cell>
        </row>
        <row r="1046">
          <cell r="A1046">
            <v>6215567</v>
          </cell>
          <cell r="B1046" t="str">
            <v>MATL ISSUANCES-PIPE</v>
          </cell>
          <cell r="C1046">
            <v>2386942.56</v>
          </cell>
          <cell r="D1046">
            <v>1859613.08</v>
          </cell>
        </row>
        <row r="1047">
          <cell r="A1047">
            <v>6215568</v>
          </cell>
          <cell r="B1047" t="str">
            <v>MATL ISSUANCES-NON PIPE</v>
          </cell>
          <cell r="C1047">
            <v>5488407.3899999997</v>
          </cell>
          <cell r="D1047">
            <v>3186149.51</v>
          </cell>
        </row>
        <row r="1048">
          <cell r="A1048">
            <v>6220000</v>
          </cell>
          <cell r="B1048" t="str">
            <v>PURCHASED SERVICES</v>
          </cell>
          <cell r="C1048">
            <v>100001.28</v>
          </cell>
          <cell r="D1048">
            <v>48711.98</v>
          </cell>
        </row>
        <row r="1049">
          <cell r="A1049">
            <v>6220030</v>
          </cell>
          <cell r="B1049" t="str">
            <v>PO-SRV-ADVERTISING AND MARKETING PUBLIC</v>
          </cell>
          <cell r="C1049">
            <v>174507.58</v>
          </cell>
          <cell r="D1049">
            <v>893565.65</v>
          </cell>
        </row>
        <row r="1050">
          <cell r="A1050">
            <v>6220040</v>
          </cell>
          <cell r="B1050" t="str">
            <v>PO-SRV-ADVERTISING IMAGE &amp; BRANDING</v>
          </cell>
          <cell r="C1050">
            <v>171840.64000000001</v>
          </cell>
          <cell r="D1050">
            <v>170199.21</v>
          </cell>
        </row>
        <row r="1051">
          <cell r="A1051">
            <v>6220045</v>
          </cell>
          <cell r="B1051" t="str">
            <v>PO-SRV-LOGO MERCHANDISING SERVICES</v>
          </cell>
          <cell r="C1051">
            <v>16.5</v>
          </cell>
          <cell r="D1051">
            <v>0</v>
          </cell>
        </row>
        <row r="1052">
          <cell r="A1052">
            <v>6220050</v>
          </cell>
          <cell r="B1052" t="str">
            <v>PO-SRV-ADVERTISING AND MARKETING</v>
          </cell>
          <cell r="C1052">
            <v>1084973.6100000001</v>
          </cell>
          <cell r="D1052">
            <v>1094417.55</v>
          </cell>
        </row>
        <row r="1053">
          <cell r="A1053">
            <v>6220060</v>
          </cell>
          <cell r="B1053" t="str">
            <v>PO-SRV-FOOD SERVICE-CATERING</v>
          </cell>
          <cell r="C1053">
            <v>60400.03</v>
          </cell>
          <cell r="D1053">
            <v>20597.97</v>
          </cell>
        </row>
        <row r="1054">
          <cell r="A1054">
            <v>6220064</v>
          </cell>
          <cell r="B1054" t="str">
            <v>PO-SRV-FOOD SERVICE-MANAGEMENT-CBS USE</v>
          </cell>
          <cell r="C1054">
            <v>0</v>
          </cell>
          <cell r="D1054">
            <v>1955.23</v>
          </cell>
        </row>
        <row r="1055">
          <cell r="A1055">
            <v>6220070</v>
          </cell>
          <cell r="B1055" t="str">
            <v>PO-SRV-NEWSPAPER ADVERTISING</v>
          </cell>
          <cell r="C1055">
            <v>212939.34</v>
          </cell>
          <cell r="D1055">
            <v>376910.31</v>
          </cell>
        </row>
        <row r="1056">
          <cell r="A1056">
            <v>6220080</v>
          </cell>
          <cell r="B1056" t="str">
            <v># PURCH SERV - NEWSPAPER PRODUCTION</v>
          </cell>
          <cell r="C1056">
            <v>0</v>
          </cell>
          <cell r="D1056">
            <v>4000</v>
          </cell>
        </row>
        <row r="1057">
          <cell r="A1057">
            <v>6220090</v>
          </cell>
          <cell r="B1057" t="str">
            <v>PO-SRV-MAGAZINE ADVERTISING</v>
          </cell>
          <cell r="C1057">
            <v>175289.08</v>
          </cell>
          <cell r="D1057">
            <v>254910.63</v>
          </cell>
        </row>
        <row r="1058">
          <cell r="A1058">
            <v>6220100</v>
          </cell>
          <cell r="B1058" t="str">
            <v>PO-SRV-TREE TRIMMING</v>
          </cell>
          <cell r="C1058">
            <v>-19390</v>
          </cell>
          <cell r="D1058">
            <v>71525</v>
          </cell>
        </row>
        <row r="1059">
          <cell r="A1059">
            <v>6220115</v>
          </cell>
          <cell r="B1059" t="str">
            <v>PO-SRV-OUTDOOR ADVERTISING</v>
          </cell>
          <cell r="C1059">
            <v>-12458.49</v>
          </cell>
          <cell r="D1059">
            <v>50677.120000000003</v>
          </cell>
        </row>
        <row r="1060">
          <cell r="A1060">
            <v>6220116</v>
          </cell>
          <cell r="B1060" t="str">
            <v>PURCH SERV - OUTDOOR PRODUCTION</v>
          </cell>
          <cell r="C1060">
            <v>0</v>
          </cell>
          <cell r="D1060">
            <v>3558.77</v>
          </cell>
        </row>
        <row r="1061">
          <cell r="A1061">
            <v>6220120</v>
          </cell>
          <cell r="B1061" t="str">
            <v># PURCH SERV - BILL INSERTS</v>
          </cell>
          <cell r="C1061">
            <v>0</v>
          </cell>
          <cell r="D1061">
            <v>34.409999999999997</v>
          </cell>
        </row>
        <row r="1062">
          <cell r="A1062">
            <v>6220130</v>
          </cell>
          <cell r="B1062" t="str">
            <v>PO-SRV-RADIO ADVERTISING</v>
          </cell>
          <cell r="C1062">
            <v>564080.80000000005</v>
          </cell>
          <cell r="D1062">
            <v>92835.08</v>
          </cell>
        </row>
        <row r="1063">
          <cell r="A1063">
            <v>6220190</v>
          </cell>
          <cell r="B1063" t="str">
            <v>PO-SRV-SECURITY</v>
          </cell>
          <cell r="C1063">
            <v>119082.98</v>
          </cell>
          <cell r="D1063">
            <v>75050.28</v>
          </cell>
        </row>
        <row r="1064">
          <cell r="A1064">
            <v>6220200</v>
          </cell>
          <cell r="B1064" t="str">
            <v>PO-SRV-LEGAL</v>
          </cell>
          <cell r="C1064">
            <v>0</v>
          </cell>
          <cell r="D1064">
            <v>20243.740000000002</v>
          </cell>
        </row>
        <row r="1065">
          <cell r="A1065">
            <v>6220245</v>
          </cell>
          <cell r="B1065" t="str">
            <v>PO-SRV-BILL INSERTS-REGULATORY COMPLIAN</v>
          </cell>
          <cell r="C1065">
            <v>19461</v>
          </cell>
          <cell r="D1065">
            <v>0</v>
          </cell>
        </row>
        <row r="1066">
          <cell r="A1066">
            <v>6220250</v>
          </cell>
          <cell r="B1066" t="str">
            <v>PO-SRV-COMPUTER SOFTWARE MAINTENANCE &amp;</v>
          </cell>
          <cell r="C1066">
            <v>992313.72</v>
          </cell>
          <cell r="D1066">
            <v>2849397.87</v>
          </cell>
        </row>
        <row r="1067">
          <cell r="A1067">
            <v>6220270</v>
          </cell>
          <cell r="B1067" t="str">
            <v>PO-SRV-INFO TECH (IT)-CONSULTING</v>
          </cell>
          <cell r="C1067">
            <v>105352.12</v>
          </cell>
          <cell r="D1067">
            <v>121554.9</v>
          </cell>
        </row>
        <row r="1068">
          <cell r="A1068">
            <v>6220280</v>
          </cell>
          <cell r="B1068" t="str">
            <v>PO-SRV-INFO TECH (IT)-OTHER</v>
          </cell>
          <cell r="C1068">
            <v>16789.490000000002</v>
          </cell>
          <cell r="D1068">
            <v>-8895.5400000000009</v>
          </cell>
        </row>
        <row r="1069">
          <cell r="A1069">
            <v>6220300</v>
          </cell>
          <cell r="B1069" t="str">
            <v>PO-SRV-COMPUTER LAN/NOS (IT USE ONLY)</v>
          </cell>
          <cell r="C1069">
            <v>126.72</v>
          </cell>
          <cell r="D1069">
            <v>527.45000000000005</v>
          </cell>
        </row>
        <row r="1070">
          <cell r="A1070">
            <v>6220360</v>
          </cell>
          <cell r="B1070" t="str">
            <v>PO-SRV-COMPUTER ORDER FULFILLMENT</v>
          </cell>
          <cell r="C1070">
            <v>12400.74</v>
          </cell>
          <cell r="D1070">
            <v>343549.47</v>
          </cell>
        </row>
        <row r="1071">
          <cell r="A1071">
            <v>6220380</v>
          </cell>
          <cell r="B1071" t="str">
            <v>PO-SRV-TEMPORARY AGENCY LABOR</v>
          </cell>
          <cell r="C1071">
            <v>901035.05</v>
          </cell>
          <cell r="D1071">
            <v>4746885.58</v>
          </cell>
        </row>
        <row r="1072">
          <cell r="A1072">
            <v>6220390</v>
          </cell>
          <cell r="B1072" t="str">
            <v>PO-SRV-PRINTING &amp; GRAPHICS</v>
          </cell>
          <cell r="C1072">
            <v>134992.28</v>
          </cell>
          <cell r="D1072">
            <v>70195.89</v>
          </cell>
        </row>
        <row r="1073">
          <cell r="A1073">
            <v>6220391</v>
          </cell>
          <cell r="B1073" t="str">
            <v>PO-SRV-GRAPHICS SERVICES-CONSULT/PRODUC</v>
          </cell>
          <cell r="C1073">
            <v>1717.33</v>
          </cell>
          <cell r="D1073">
            <v>0</v>
          </cell>
        </row>
        <row r="1074">
          <cell r="A1074">
            <v>6220393</v>
          </cell>
          <cell r="B1074" t="str">
            <v>PO-SRV-PRINTING BUSINESS FORMS (SPECIAL</v>
          </cell>
          <cell r="C1074">
            <v>0</v>
          </cell>
          <cell r="D1074">
            <v>80.52</v>
          </cell>
        </row>
        <row r="1075">
          <cell r="A1075">
            <v>6220400</v>
          </cell>
          <cell r="B1075" t="str">
            <v>PO-SRV-PRINTING BUSINESS FORMS (STOCK)</v>
          </cell>
          <cell r="C1075">
            <v>1560</v>
          </cell>
          <cell r="D1075">
            <v>0</v>
          </cell>
        </row>
        <row r="1076">
          <cell r="A1076">
            <v>6220410</v>
          </cell>
          <cell r="B1076" t="str">
            <v>PO-SRV-COPY-PUBLICATIONS &amp; SUBSCRIPTION</v>
          </cell>
          <cell r="C1076">
            <v>620.11</v>
          </cell>
          <cell r="D1076">
            <v>781.18</v>
          </cell>
        </row>
        <row r="1077">
          <cell r="A1077">
            <v>6220411</v>
          </cell>
          <cell r="B1077" t="str">
            <v>PO-SRV-COPY-CONVENIENCE-PAPER-CBS USE</v>
          </cell>
          <cell r="C1077">
            <v>13410.52</v>
          </cell>
          <cell r="D1077">
            <v>6931.17</v>
          </cell>
        </row>
        <row r="1078">
          <cell r="A1078">
            <v>6220412</v>
          </cell>
          <cell r="B1078" t="str">
            <v>PO-SRV-COPY-CONVENIENCE</v>
          </cell>
          <cell r="C1078">
            <v>204134.23</v>
          </cell>
          <cell r="D1078">
            <v>0</v>
          </cell>
        </row>
        <row r="1079">
          <cell r="A1079">
            <v>6220420</v>
          </cell>
          <cell r="B1079" t="str">
            <v>PO-SRV-COPIER &amp; QUICK COPY CENTER</v>
          </cell>
          <cell r="C1079">
            <v>53780.61</v>
          </cell>
          <cell r="D1079">
            <v>62986.87</v>
          </cell>
        </row>
        <row r="1080">
          <cell r="A1080">
            <v>6220421</v>
          </cell>
          <cell r="B1080" t="str">
            <v>PO-SRV-COPY-ENGINEERING</v>
          </cell>
          <cell r="C1080">
            <v>5891.73</v>
          </cell>
          <cell r="D1080">
            <v>0</v>
          </cell>
        </row>
        <row r="1081">
          <cell r="A1081">
            <v>6220422</v>
          </cell>
          <cell r="B1081" t="str">
            <v>PO-SRV-COPY-SERVICE CENTER</v>
          </cell>
          <cell r="C1081">
            <v>29881</v>
          </cell>
          <cell r="D1081">
            <v>0</v>
          </cell>
        </row>
        <row r="1082">
          <cell r="A1082">
            <v>6220430</v>
          </cell>
          <cell r="B1082" t="str">
            <v>PO-SRV-MAIL/MESSENGER-GENERAL</v>
          </cell>
          <cell r="C1082">
            <v>202.29</v>
          </cell>
          <cell r="D1082">
            <v>2038.69</v>
          </cell>
        </row>
        <row r="1083">
          <cell r="A1083">
            <v>6220432</v>
          </cell>
          <cell r="B1083" t="str">
            <v>PO-SRV-MAIL/MESSENGER-OVERNIGHT EXPRESS</v>
          </cell>
          <cell r="C1083">
            <v>436.86</v>
          </cell>
          <cell r="D1083">
            <v>0</v>
          </cell>
        </row>
        <row r="1084">
          <cell r="A1084">
            <v>6220433</v>
          </cell>
          <cell r="B1084" t="str">
            <v>PO-SRV-MAIL/MESSENGER-COURIER</v>
          </cell>
          <cell r="C1084">
            <v>86.9</v>
          </cell>
          <cell r="D1084">
            <v>0</v>
          </cell>
        </row>
        <row r="1085">
          <cell r="A1085">
            <v>6220450</v>
          </cell>
          <cell r="B1085" t="str">
            <v>PO-SRV-MAIL/MESSENGER-POSTAGE</v>
          </cell>
          <cell r="C1085">
            <v>362.28</v>
          </cell>
          <cell r="D1085">
            <v>1344308.52</v>
          </cell>
        </row>
        <row r="1086">
          <cell r="A1086">
            <v>6220470</v>
          </cell>
          <cell r="B1086" t="str">
            <v>PO-SRV-MAIL OTHER</v>
          </cell>
          <cell r="C1086">
            <v>754.62</v>
          </cell>
          <cell r="D1086">
            <v>3053.63</v>
          </cell>
        </row>
        <row r="1087">
          <cell r="A1087">
            <v>6220480</v>
          </cell>
          <cell r="B1087" t="str">
            <v>PO-SRV-ENGINEERING</v>
          </cell>
          <cell r="C1087">
            <v>658234.77</v>
          </cell>
          <cell r="D1087">
            <v>164962.03</v>
          </cell>
        </row>
        <row r="1088">
          <cell r="A1088">
            <v>6220500</v>
          </cell>
          <cell r="B1088" t="str">
            <v>PO-SRV-GOVERNMENT TURNKEY-DESIGN/BUILD</v>
          </cell>
          <cell r="C1088">
            <v>2881.1</v>
          </cell>
          <cell r="D1088">
            <v>424</v>
          </cell>
        </row>
        <row r="1089">
          <cell r="A1089">
            <v>6220520</v>
          </cell>
          <cell r="B1089" t="str">
            <v>PO-SRV-GOVERNMENT TURNKEY-AUDITS</v>
          </cell>
          <cell r="C1089">
            <v>40</v>
          </cell>
          <cell r="D1089">
            <v>0</v>
          </cell>
        </row>
        <row r="1090">
          <cell r="A1090">
            <v>6220530</v>
          </cell>
          <cell r="B1090" t="str">
            <v>PO-SRV-CONSTRUCTION-OTHER</v>
          </cell>
          <cell r="C1090">
            <v>2136328.66</v>
          </cell>
          <cell r="D1090">
            <v>770600.57</v>
          </cell>
        </row>
        <row r="1091">
          <cell r="A1091">
            <v>6220535</v>
          </cell>
          <cell r="B1091" t="str">
            <v>PO-SRV-GOVT PAYMENTS-PERMITS</v>
          </cell>
          <cell r="C1091">
            <v>61311.64</v>
          </cell>
          <cell r="D1091">
            <v>1499.1</v>
          </cell>
        </row>
        <row r="1092">
          <cell r="A1092">
            <v>6220560</v>
          </cell>
          <cell r="B1092" t="str">
            <v>PO-SRV-CONSTRUCTION PAVING</v>
          </cell>
          <cell r="C1092">
            <v>2566300.4700000002</v>
          </cell>
          <cell r="D1092">
            <v>1975089.7</v>
          </cell>
        </row>
        <row r="1093">
          <cell r="A1093">
            <v>6220570</v>
          </cell>
          <cell r="B1093" t="str">
            <v>PO-SRV-DESIGN</v>
          </cell>
          <cell r="C1093">
            <v>56927.72</v>
          </cell>
          <cell r="D1093">
            <v>57659.87</v>
          </cell>
        </row>
        <row r="1094">
          <cell r="A1094">
            <v>6220580</v>
          </cell>
          <cell r="B1094" t="str">
            <v>PO-SRV-ON-LINE SERVICES, MISCELLANEOUS</v>
          </cell>
          <cell r="C1094">
            <v>137144.25</v>
          </cell>
          <cell r="D1094">
            <v>123778.99</v>
          </cell>
        </row>
        <row r="1095">
          <cell r="A1095">
            <v>6220590</v>
          </cell>
          <cell r="B1095" t="str">
            <v>PO-SRV-MISCELLANEOUS OTHER SERVICES</v>
          </cell>
          <cell r="C1095">
            <v>5462.91</v>
          </cell>
          <cell r="D1095">
            <v>-2047339.79</v>
          </cell>
        </row>
        <row r="1096">
          <cell r="A1096">
            <v>6220600</v>
          </cell>
          <cell r="B1096" t="str">
            <v>PO-SRV-CONSULTING-OTHER</v>
          </cell>
          <cell r="C1096">
            <v>19604863.469999999</v>
          </cell>
          <cell r="D1096">
            <v>78480792.560000002</v>
          </cell>
        </row>
        <row r="1097">
          <cell r="A1097">
            <v>6220630</v>
          </cell>
          <cell r="B1097" t="str">
            <v># PURCH SERV - UTILITIES</v>
          </cell>
          <cell r="C1097">
            <v>0</v>
          </cell>
          <cell r="D1097">
            <v>111806.47</v>
          </cell>
        </row>
        <row r="1098">
          <cell r="A1098">
            <v>6220635</v>
          </cell>
          <cell r="B1098" t="str">
            <v>PURCH SERV - COMPANY GAS USED</v>
          </cell>
          <cell r="C1098">
            <v>0</v>
          </cell>
          <cell r="D1098">
            <v>2702920.52</v>
          </cell>
        </row>
        <row r="1099">
          <cell r="A1099">
            <v>6220640</v>
          </cell>
          <cell r="B1099" t="str">
            <v>PO-SRV-TRAINING &amp; SEMINARS</v>
          </cell>
          <cell r="C1099">
            <v>187699.36</v>
          </cell>
          <cell r="D1099">
            <v>353560.18</v>
          </cell>
        </row>
        <row r="1100">
          <cell r="A1100">
            <v>6220670</v>
          </cell>
          <cell r="B1100" t="str">
            <v>PO-SRV-RESEARCH AND DEVELOPMENT</v>
          </cell>
          <cell r="C1100">
            <v>514700</v>
          </cell>
          <cell r="D1100">
            <v>113346.45</v>
          </cell>
        </row>
        <row r="1101">
          <cell r="A1101">
            <v>6220690</v>
          </cell>
          <cell r="B1101" t="str">
            <v># PURCH SERV - EVENTS FOR EXTERNAL SERV</v>
          </cell>
          <cell r="C1101">
            <v>0</v>
          </cell>
          <cell r="D1101">
            <v>52338.2</v>
          </cell>
        </row>
        <row r="1102">
          <cell r="A1102">
            <v>6220790</v>
          </cell>
          <cell r="B1102" t="str">
            <v>PO-SRV-MEDICAL</v>
          </cell>
          <cell r="C1102">
            <v>5333.05</v>
          </cell>
          <cell r="D1102">
            <v>19183.349999999999</v>
          </cell>
        </row>
        <row r="1103">
          <cell r="A1103">
            <v>6220800</v>
          </cell>
          <cell r="B1103" t="str">
            <v>PO-SRV-CONSERVATION</v>
          </cell>
          <cell r="C1103">
            <v>98780.59</v>
          </cell>
          <cell r="D1103">
            <v>116.27</v>
          </cell>
        </row>
        <row r="1104">
          <cell r="A1104">
            <v>6220810</v>
          </cell>
          <cell r="B1104" t="str">
            <v>PO-SRV-CUSTOMER SERVICES</v>
          </cell>
          <cell r="C1104">
            <v>3635.9</v>
          </cell>
          <cell r="D1104">
            <v>128.55000000000001</v>
          </cell>
        </row>
        <row r="1105">
          <cell r="A1105">
            <v>6220840</v>
          </cell>
          <cell r="B1105" t="str">
            <v>PO-SRV-VEHICLE &amp; EQUIPMENT RENTAL</v>
          </cell>
          <cell r="C1105">
            <v>35947.14</v>
          </cell>
          <cell r="D1105">
            <v>26424.83</v>
          </cell>
        </row>
        <row r="1106">
          <cell r="A1106">
            <v>6220850</v>
          </cell>
          <cell r="B1106" t="str">
            <v>PO-SRV-VEHICLE &amp; EQUIP RENTAL W/OPERATO</v>
          </cell>
          <cell r="C1106">
            <v>681454.52</v>
          </cell>
          <cell r="D1106">
            <v>174794.68</v>
          </cell>
        </row>
        <row r="1107">
          <cell r="A1107">
            <v>6220855</v>
          </cell>
          <cell r="B1107" t="str">
            <v>PO-SRV-LAUNDRY/RENTAL OF UNIFORMS</v>
          </cell>
          <cell r="C1107">
            <v>1176577.1200000001</v>
          </cell>
          <cell r="D1107">
            <v>436836.91</v>
          </cell>
        </row>
        <row r="1108">
          <cell r="A1108">
            <v>6220860</v>
          </cell>
          <cell r="B1108" t="str">
            <v>PO-SRV-MAINTENANCE AND REPAIRS</v>
          </cell>
          <cell r="C1108">
            <v>621940.36</v>
          </cell>
          <cell r="D1108">
            <v>406784.29</v>
          </cell>
        </row>
        <row r="1109">
          <cell r="A1109">
            <v>6220870</v>
          </cell>
          <cell r="B1109" t="str">
            <v>PO-SRV-TELEPHONE &amp; COMMUNICATION SYSTEM</v>
          </cell>
          <cell r="C1109">
            <v>15740</v>
          </cell>
          <cell r="D1109">
            <v>17124.18</v>
          </cell>
        </row>
        <row r="1110">
          <cell r="A1110">
            <v>6220880</v>
          </cell>
          <cell r="B1110" t="str">
            <v>PO-SRV-CONSTRUCTION-GAS PIPELINE</v>
          </cell>
          <cell r="C1110">
            <v>15934169.060000001</v>
          </cell>
          <cell r="D1110">
            <v>12304044.029999999</v>
          </cell>
        </row>
        <row r="1111">
          <cell r="A1111">
            <v>6220890</v>
          </cell>
          <cell r="B1111" t="str">
            <v>PO-SRV-LANDSCAPING</v>
          </cell>
          <cell r="C1111">
            <v>343261.14</v>
          </cell>
          <cell r="D1111">
            <v>272152.95</v>
          </cell>
        </row>
        <row r="1112">
          <cell r="A1112">
            <v>6220900</v>
          </cell>
          <cell r="B1112" t="str">
            <v>PO-SRV-TRASH COLLECTION</v>
          </cell>
          <cell r="C1112">
            <v>202890.01</v>
          </cell>
          <cell r="D1112">
            <v>128684.24</v>
          </cell>
        </row>
        <row r="1113">
          <cell r="A1113">
            <v>6220910</v>
          </cell>
          <cell r="B1113" t="str">
            <v>PO-SRV-HAZARDOUS WASTE DISPOSAL</v>
          </cell>
          <cell r="C1113">
            <v>275729.19</v>
          </cell>
          <cell r="D1113">
            <v>105024.51</v>
          </cell>
        </row>
        <row r="1114">
          <cell r="A1114">
            <v>6220920</v>
          </cell>
          <cell r="B1114" t="str">
            <v>PO-SRV-SAFETY RELATED</v>
          </cell>
          <cell r="C1114">
            <v>23579</v>
          </cell>
          <cell r="D1114">
            <v>18067.12</v>
          </cell>
        </row>
        <row r="1115">
          <cell r="A1115">
            <v>6220930</v>
          </cell>
          <cell r="B1115" t="str">
            <v>PO-SRV-ENERGY EFFICIENCY</v>
          </cell>
          <cell r="C1115">
            <v>90678.81</v>
          </cell>
          <cell r="D1115">
            <v>468063.4</v>
          </cell>
        </row>
        <row r="1116">
          <cell r="A1116">
            <v>6220940</v>
          </cell>
          <cell r="B1116" t="str">
            <v>PO-SRV-WELL DRILLING</v>
          </cell>
          <cell r="C1116">
            <v>2189500.59</v>
          </cell>
          <cell r="D1116">
            <v>1595205.87</v>
          </cell>
        </row>
        <row r="1117">
          <cell r="A1117">
            <v>6220950</v>
          </cell>
          <cell r="B1117" t="str">
            <v>PO-SRV-AUCTIONING</v>
          </cell>
          <cell r="C1117">
            <v>0</v>
          </cell>
          <cell r="D1117">
            <v>453.93</v>
          </cell>
        </row>
        <row r="1118">
          <cell r="A1118">
            <v>6220960</v>
          </cell>
          <cell r="B1118" t="str">
            <v>PO-SRV-MOVING</v>
          </cell>
          <cell r="C1118">
            <v>2288.4499999999998</v>
          </cell>
          <cell r="D1118">
            <v>2574.4</v>
          </cell>
        </row>
        <row r="1119">
          <cell r="A1119">
            <v>6220970</v>
          </cell>
          <cell r="B1119" t="str">
            <v>PO-SRV-INSURANCE</v>
          </cell>
          <cell r="C1119">
            <v>131.65</v>
          </cell>
          <cell r="D1119">
            <v>0</v>
          </cell>
        </row>
        <row r="1120">
          <cell r="A1120">
            <v>6220980</v>
          </cell>
          <cell r="B1120" t="str">
            <v>PO-SRV-JANITORIAL</v>
          </cell>
          <cell r="C1120">
            <v>1001568.39</v>
          </cell>
          <cell r="D1120">
            <v>927183.06</v>
          </cell>
        </row>
        <row r="1121">
          <cell r="A1121">
            <v>6220990</v>
          </cell>
          <cell r="B1121" t="str">
            <v>PO-SRV-COMPUTER HARDWARE MAINT &amp; LEASES</v>
          </cell>
          <cell r="C1121">
            <v>681645.79</v>
          </cell>
          <cell r="D1121">
            <v>163275.29</v>
          </cell>
        </row>
        <row r="1122">
          <cell r="A1122">
            <v>6221000</v>
          </cell>
          <cell r="B1122" t="str">
            <v>PO-SRV-CONSTRUCTION-ELECTRIC</v>
          </cell>
          <cell r="C1122">
            <v>100422</v>
          </cell>
          <cell r="D1122">
            <v>89671.43</v>
          </cell>
        </row>
        <row r="1123">
          <cell r="A1123">
            <v>6221010</v>
          </cell>
          <cell r="B1123" t="str">
            <v>PO-SRV-STORAGE</v>
          </cell>
          <cell r="C1123">
            <v>26805.29</v>
          </cell>
          <cell r="D1123">
            <v>0</v>
          </cell>
        </row>
        <row r="1124">
          <cell r="A1124">
            <v>6221020</v>
          </cell>
          <cell r="B1124" t="str">
            <v>PO-SRV-COLLECTION SERVICES</v>
          </cell>
          <cell r="C1124">
            <v>233585.83</v>
          </cell>
          <cell r="D1124">
            <v>104437.27</v>
          </cell>
        </row>
        <row r="1125">
          <cell r="A1125">
            <v>6221030</v>
          </cell>
          <cell r="B1125" t="str">
            <v>PO-SRV-TRAVEL-EXP</v>
          </cell>
          <cell r="C1125">
            <v>346.24</v>
          </cell>
          <cell r="D1125">
            <v>5174.76</v>
          </cell>
        </row>
        <row r="1126">
          <cell r="A1126">
            <v>6221040</v>
          </cell>
          <cell r="B1126" t="str">
            <v>PO-SRV-FREIGHT AUDITING/PMTS</v>
          </cell>
          <cell r="C1126">
            <v>50.23</v>
          </cell>
          <cell r="D1126">
            <v>774.8</v>
          </cell>
        </row>
        <row r="1127">
          <cell r="A1127">
            <v>6221050</v>
          </cell>
          <cell r="B1127" t="str">
            <v>PO-SRV-LABORATORY</v>
          </cell>
          <cell r="C1127">
            <v>43732.5</v>
          </cell>
          <cell r="D1127">
            <v>26270.5</v>
          </cell>
        </row>
        <row r="1128">
          <cell r="A1128">
            <v>6221060</v>
          </cell>
          <cell r="B1128" t="str">
            <v>PO-SRV-GOVT &amp; REGULATORY</v>
          </cell>
          <cell r="C1128">
            <v>18.649999999999999</v>
          </cell>
          <cell r="D1128">
            <v>2423.19</v>
          </cell>
        </row>
        <row r="1129">
          <cell r="A1129">
            <v>6221080</v>
          </cell>
          <cell r="B1129" t="str">
            <v>PO-SRV-CORP. LANGUAGE SERVICES</v>
          </cell>
          <cell r="C1129">
            <v>927.03</v>
          </cell>
          <cell r="D1129">
            <v>0</v>
          </cell>
        </row>
        <row r="1130">
          <cell r="A1130">
            <v>6221085</v>
          </cell>
          <cell r="B1130" t="str">
            <v>PO-SRV-SITE ASSESSMENT &amp; MITIGATION WOR</v>
          </cell>
          <cell r="C1130">
            <v>1701213.41</v>
          </cell>
          <cell r="D1130">
            <v>6293960.0199999996</v>
          </cell>
        </row>
        <row r="1131">
          <cell r="A1131">
            <v>6230000</v>
          </cell>
          <cell r="B1131" t="str">
            <v>NO PO-SRV-CONTRACTORS</v>
          </cell>
          <cell r="C1131">
            <v>1421986.25</v>
          </cell>
          <cell r="D1131">
            <v>28548758.140000001</v>
          </cell>
        </row>
        <row r="1132">
          <cell r="A1132">
            <v>6230001</v>
          </cell>
          <cell r="B1132" t="str">
            <v>NO PO-SRV-CONTRACTORS-ADVISORY</v>
          </cell>
          <cell r="C1132">
            <v>3044.37</v>
          </cell>
          <cell r="D1132">
            <v>18451.07</v>
          </cell>
        </row>
        <row r="1133">
          <cell r="A1133">
            <v>6230002</v>
          </cell>
          <cell r="B1133" t="str">
            <v>NO PO-SRV-CONTRACTORS-CONSULTING</v>
          </cell>
          <cell r="C1133">
            <v>1775651.23</v>
          </cell>
          <cell r="D1133">
            <v>6873210.3300000001</v>
          </cell>
        </row>
        <row r="1134">
          <cell r="A1134">
            <v>6230003</v>
          </cell>
          <cell r="B1134" t="str">
            <v>NO PO-SRV-CONTRACTORS-CONSULTING FEES-J</v>
          </cell>
          <cell r="C1134">
            <v>27830.49</v>
          </cell>
          <cell r="D1134">
            <v>6312.77</v>
          </cell>
        </row>
        <row r="1135">
          <cell r="A1135">
            <v>6230004</v>
          </cell>
          <cell r="B1135" t="str">
            <v>NO PO-SRV-CONTRACTORS-CONTRACT LABOR</v>
          </cell>
          <cell r="C1135">
            <v>-107057.78</v>
          </cell>
          <cell r="D1135">
            <v>7010051.6100000003</v>
          </cell>
        </row>
        <row r="1136">
          <cell r="A1136">
            <v>6230005</v>
          </cell>
          <cell r="B1136" t="str">
            <v>NO PO-SRV-CONTRACTORS-MAJOR PROJECTS</v>
          </cell>
          <cell r="C1136">
            <v>1590763.19</v>
          </cell>
          <cell r="D1136">
            <v>20842322.039999999</v>
          </cell>
        </row>
        <row r="1137">
          <cell r="A1137">
            <v>6230006</v>
          </cell>
          <cell r="B1137" t="str">
            <v>NO PO-SRV-CONTRACTORS-SPECIFIC JOBS</v>
          </cell>
          <cell r="C1137">
            <v>1476619.16</v>
          </cell>
          <cell r="D1137">
            <v>1373045.4</v>
          </cell>
        </row>
        <row r="1138">
          <cell r="A1138">
            <v>6230007</v>
          </cell>
          <cell r="B1138" t="str">
            <v>NO PO-SRV-CONTRACTORS-TIME &amp; EQUIPMENT</v>
          </cell>
          <cell r="C1138">
            <v>70957.84</v>
          </cell>
          <cell r="D1138">
            <v>4241.1099999999997</v>
          </cell>
        </row>
        <row r="1139">
          <cell r="A1139">
            <v>6230010</v>
          </cell>
          <cell r="B1139" t="str">
            <v>NO PO-SRV-ACCOUNTING SERVICES</v>
          </cell>
          <cell r="C1139">
            <v>5362.04</v>
          </cell>
          <cell r="D1139">
            <v>7737.75</v>
          </cell>
        </row>
        <row r="1140">
          <cell r="A1140">
            <v>6230020</v>
          </cell>
          <cell r="B1140" t="str">
            <v>NO PO-SRV-AUDIT SERVICES</v>
          </cell>
          <cell r="C1140">
            <v>0</v>
          </cell>
          <cell r="D1140">
            <v>994.26</v>
          </cell>
        </row>
        <row r="1141">
          <cell r="A1141">
            <v>6230030</v>
          </cell>
          <cell r="B1141" t="str">
            <v>NO PO-SRV-ADVERTISING LITERATURE</v>
          </cell>
          <cell r="C1141">
            <v>-14951.78</v>
          </cell>
          <cell r="D1141">
            <v>233680.11</v>
          </cell>
        </row>
        <row r="1142">
          <cell r="A1142">
            <v>6230040</v>
          </cell>
          <cell r="B1142" t="str">
            <v>NO PO-SRV-ADVERTISING IMAGE &amp; BRANDING</v>
          </cell>
          <cell r="C1142">
            <v>1069.0999999999999</v>
          </cell>
          <cell r="D1142">
            <v>578793.11</v>
          </cell>
        </row>
        <row r="1143">
          <cell r="A1143">
            <v>6230045</v>
          </cell>
          <cell r="B1143" t="str">
            <v>NO PO-SRV-LOGO MERCHANDISING SERV</v>
          </cell>
          <cell r="C1143">
            <v>0</v>
          </cell>
          <cell r="D1143">
            <v>-5803.99</v>
          </cell>
        </row>
        <row r="1144">
          <cell r="A1144">
            <v>6230050</v>
          </cell>
          <cell r="B1144" t="str">
            <v>NO PO-SRV-ADVERTISING MARKETING</v>
          </cell>
          <cell r="C1144">
            <v>1442102</v>
          </cell>
          <cell r="D1144">
            <v>1949674.28</v>
          </cell>
        </row>
        <row r="1145">
          <cell r="A1145">
            <v>6230060</v>
          </cell>
          <cell r="B1145" t="str">
            <v>NO PO-SRV-FOOD SERVICE-CATERING</v>
          </cell>
          <cell r="C1145">
            <v>439875.22</v>
          </cell>
          <cell r="D1145">
            <v>285368.74</v>
          </cell>
        </row>
        <row r="1146">
          <cell r="A1146">
            <v>6230061</v>
          </cell>
          <cell r="B1146" t="str">
            <v>NO PO-SRV-FOOD SERVICE-EXECUTIVE DINING</v>
          </cell>
          <cell r="C1146">
            <v>13651.3</v>
          </cell>
          <cell r="D1146">
            <v>8163.12</v>
          </cell>
        </row>
        <row r="1147">
          <cell r="A1147">
            <v>6230062</v>
          </cell>
          <cell r="B1147" t="str">
            <v>NO PO-SRV-FOOD SERVICE-MAINT &amp; REPAIRS</v>
          </cell>
          <cell r="C1147">
            <v>28612.99</v>
          </cell>
          <cell r="D1147">
            <v>25312.44</v>
          </cell>
        </row>
        <row r="1148">
          <cell r="A1148">
            <v>6230063</v>
          </cell>
          <cell r="B1148" t="str">
            <v>NO PO-SRV-FOOD SERVICE-LEASES CBS USE</v>
          </cell>
          <cell r="C1148">
            <v>-1875.21</v>
          </cell>
          <cell r="D1148">
            <v>0</v>
          </cell>
        </row>
        <row r="1149">
          <cell r="A1149">
            <v>6230064</v>
          </cell>
          <cell r="B1149" t="str">
            <v>NO PO-SRV-FOOD SERVICE-MANAGEMENT CBS U</v>
          </cell>
          <cell r="C1149">
            <v>7881.88</v>
          </cell>
          <cell r="D1149">
            <v>44231.68</v>
          </cell>
        </row>
        <row r="1150">
          <cell r="A1150">
            <v>6230070</v>
          </cell>
          <cell r="B1150" t="str">
            <v>NO PO-SRV-NEWSPAPER ADVERTISING</v>
          </cell>
          <cell r="C1150">
            <v>89683.65</v>
          </cell>
          <cell r="D1150">
            <v>14149.98</v>
          </cell>
        </row>
        <row r="1151">
          <cell r="A1151">
            <v>6230090</v>
          </cell>
          <cell r="B1151" t="str">
            <v>NO PO-SRV-MAGAZINE ADVERTISING</v>
          </cell>
          <cell r="C1151">
            <v>12345.21</v>
          </cell>
          <cell r="D1151">
            <v>11599.02</v>
          </cell>
        </row>
        <row r="1152">
          <cell r="A1152">
            <v>6230115</v>
          </cell>
          <cell r="B1152" t="str">
            <v>NO PO-SRV-OUTDOOR ADVERTISING</v>
          </cell>
          <cell r="C1152">
            <v>8252.94</v>
          </cell>
          <cell r="D1152">
            <v>13776.39</v>
          </cell>
        </row>
        <row r="1153">
          <cell r="A1153">
            <v>6230130</v>
          </cell>
          <cell r="B1153" t="str">
            <v>NO PO-SRV-RADIO ADVERTISING</v>
          </cell>
          <cell r="C1153">
            <v>535.96</v>
          </cell>
          <cell r="D1153">
            <v>413.3</v>
          </cell>
        </row>
        <row r="1154">
          <cell r="A1154">
            <v>6230140</v>
          </cell>
          <cell r="B1154" t="str">
            <v>NO PO-SRV-MEDIA RELATIONS</v>
          </cell>
          <cell r="C1154">
            <v>10220</v>
          </cell>
          <cell r="D1154">
            <v>0</v>
          </cell>
        </row>
        <row r="1155">
          <cell r="A1155">
            <v>6230150</v>
          </cell>
          <cell r="B1155" t="str">
            <v>NO PO-SRV-AUDIO VISUAL REPORTS</v>
          </cell>
          <cell r="C1155">
            <v>212</v>
          </cell>
          <cell r="D1155">
            <v>524.45000000000005</v>
          </cell>
        </row>
        <row r="1156">
          <cell r="A1156">
            <v>6230160</v>
          </cell>
          <cell r="B1156" t="str">
            <v>NO PO-SRV-NEWS PHOTO SERVICES</v>
          </cell>
          <cell r="C1156">
            <v>240.42</v>
          </cell>
          <cell r="D1156">
            <v>101.41</v>
          </cell>
        </row>
        <row r="1157">
          <cell r="A1157">
            <v>6230170</v>
          </cell>
          <cell r="B1157" t="str">
            <v>NO PO-SRV-LEGAL IN-HOUSE COPY SERVICES</v>
          </cell>
          <cell r="C1157">
            <v>0</v>
          </cell>
          <cell r="D1157">
            <v>45</v>
          </cell>
        </row>
        <row r="1158">
          <cell r="A1158">
            <v>6230200</v>
          </cell>
          <cell r="B1158" t="str">
            <v>NO PO-SRV-OUTSIDE LEGAL FEES</v>
          </cell>
          <cell r="C1158">
            <v>4799</v>
          </cell>
          <cell r="D1158">
            <v>900</v>
          </cell>
        </row>
        <row r="1159">
          <cell r="A1159">
            <v>6230210</v>
          </cell>
          <cell r="B1159" t="str">
            <v>NO PO-SRV-LEGAL-SETTLEMENTS</v>
          </cell>
          <cell r="C1159">
            <v>401000</v>
          </cell>
          <cell r="D1159">
            <v>-147878</v>
          </cell>
        </row>
        <row r="1160">
          <cell r="A1160">
            <v>6230214</v>
          </cell>
          <cell r="B1160" t="str">
            <v>NO PO-SRV-ARBITRATION FEES</v>
          </cell>
          <cell r="C1160">
            <v>10300.5</v>
          </cell>
          <cell r="D1160">
            <v>13273.53</v>
          </cell>
        </row>
        <row r="1161">
          <cell r="A1161">
            <v>6230220</v>
          </cell>
          <cell r="B1161" t="str">
            <v>NO PO-SRV-REGULATORY LEGISLATION</v>
          </cell>
          <cell r="C1161">
            <v>-23031.33</v>
          </cell>
          <cell r="D1161">
            <v>45676.800000000003</v>
          </cell>
        </row>
        <row r="1162">
          <cell r="A1162">
            <v>6230240</v>
          </cell>
          <cell r="B1162" t="str">
            <v>NO PO-SRV-REGULATORY NEWS BUREAU</v>
          </cell>
          <cell r="C1162">
            <v>0</v>
          </cell>
          <cell r="D1162">
            <v>-783.47</v>
          </cell>
        </row>
        <row r="1163">
          <cell r="A1163">
            <v>6230250</v>
          </cell>
          <cell r="B1163" t="str">
            <v>NO PO-SRV-SOFTWARE MAINTENANCE &amp; LEASIN</v>
          </cell>
          <cell r="C1163">
            <v>27301.55</v>
          </cell>
          <cell r="D1163">
            <v>25834.07</v>
          </cell>
        </row>
        <row r="1164">
          <cell r="A1164">
            <v>6230270</v>
          </cell>
          <cell r="B1164" t="str">
            <v>NO PO-SRV-DATA PROCESSING</v>
          </cell>
          <cell r="C1164">
            <v>0</v>
          </cell>
          <cell r="D1164">
            <v>5</v>
          </cell>
        </row>
        <row r="1165">
          <cell r="A1165">
            <v>6230380</v>
          </cell>
          <cell r="B1165" t="str">
            <v>NO PO-SRV-CONTRACT LABOR</v>
          </cell>
          <cell r="C1165">
            <v>4199486.28</v>
          </cell>
          <cell r="D1165">
            <v>2356562.83</v>
          </cell>
        </row>
        <row r="1166">
          <cell r="A1166">
            <v>6230390</v>
          </cell>
          <cell r="B1166" t="str">
            <v>NO PO-SRV-PRINTING/GRAPHICS VIDEO</v>
          </cell>
          <cell r="C1166">
            <v>17289.669999999998</v>
          </cell>
          <cell r="D1166">
            <v>263.87</v>
          </cell>
        </row>
        <row r="1167">
          <cell r="A1167">
            <v>6230391</v>
          </cell>
          <cell r="B1167" t="str">
            <v>NO PO-SRV-GRAPHICS SRV-CONSULT/PRODUCTI</v>
          </cell>
          <cell r="C1167">
            <v>4012.73</v>
          </cell>
          <cell r="D1167">
            <v>102264.3</v>
          </cell>
        </row>
        <row r="1168">
          <cell r="A1168">
            <v>6230392</v>
          </cell>
          <cell r="B1168" t="str">
            <v>NO PO-SRV-GRAPHICS SRV-CONSULTING (IN-H</v>
          </cell>
          <cell r="C1168">
            <v>165</v>
          </cell>
          <cell r="D1168">
            <v>0</v>
          </cell>
        </row>
        <row r="1169">
          <cell r="A1169">
            <v>6230393</v>
          </cell>
          <cell r="B1169" t="str">
            <v>NO PO-SRV-PRINTING BUSINESS FORMS (SPEC</v>
          </cell>
          <cell r="C1169">
            <v>816.16</v>
          </cell>
          <cell r="D1169">
            <v>0</v>
          </cell>
        </row>
        <row r="1170">
          <cell r="A1170">
            <v>6230400</v>
          </cell>
          <cell r="B1170" t="str">
            <v>NO PO-SRV-PRINTING BUSINESS FORMS (STOC</v>
          </cell>
          <cell r="C1170">
            <v>137.37</v>
          </cell>
          <cell r="D1170">
            <v>3.49</v>
          </cell>
        </row>
        <row r="1171">
          <cell r="A1171">
            <v>6230401</v>
          </cell>
          <cell r="B1171" t="str">
            <v>NO PO-SRV-PRINTING BUSINESS CARDS</v>
          </cell>
          <cell r="C1171">
            <v>463.25</v>
          </cell>
          <cell r="D1171">
            <v>162.38</v>
          </cell>
        </row>
        <row r="1172">
          <cell r="A1172">
            <v>6230402</v>
          </cell>
          <cell r="B1172" t="str">
            <v>NO PO-SRV-PRINTING STATIONERY</v>
          </cell>
          <cell r="C1172">
            <v>14.8</v>
          </cell>
          <cell r="D1172">
            <v>2617.38</v>
          </cell>
        </row>
        <row r="1173">
          <cell r="A1173">
            <v>6230403</v>
          </cell>
          <cell r="B1173" t="str">
            <v>NO PO-SRV-PRINTING ENVELOPES</v>
          </cell>
          <cell r="C1173">
            <v>97.14</v>
          </cell>
          <cell r="D1173">
            <v>0</v>
          </cell>
        </row>
        <row r="1174">
          <cell r="A1174">
            <v>6230410</v>
          </cell>
          <cell r="B1174" t="str">
            <v>NO PO-SRV-COPY-PUBLICATIONS &amp; SUBSCRIPT</v>
          </cell>
          <cell r="C1174">
            <v>2374.12</v>
          </cell>
          <cell r="D1174">
            <v>12751.65</v>
          </cell>
        </row>
        <row r="1175">
          <cell r="A1175">
            <v>6230411</v>
          </cell>
          <cell r="B1175" t="str">
            <v>NO PO-SRV-COPY-CONVENIENCE-PAPER CBS US</v>
          </cell>
          <cell r="C1175">
            <v>491.12</v>
          </cell>
          <cell r="D1175">
            <v>0</v>
          </cell>
        </row>
        <row r="1176">
          <cell r="A1176">
            <v>6230420</v>
          </cell>
          <cell r="B1176" t="str">
            <v>NO PO-SRV-COPIER</v>
          </cell>
          <cell r="C1176">
            <v>3508.55</v>
          </cell>
          <cell r="D1176">
            <v>8565.92</v>
          </cell>
        </row>
        <row r="1177">
          <cell r="A1177">
            <v>6230421</v>
          </cell>
          <cell r="B1177" t="str">
            <v>NO PO-SRV-COPY-ENGINEERING</v>
          </cell>
          <cell r="C1177">
            <v>641.77</v>
          </cell>
          <cell r="D1177">
            <v>55.44</v>
          </cell>
        </row>
        <row r="1178">
          <cell r="A1178">
            <v>6230430</v>
          </cell>
          <cell r="B1178" t="str">
            <v>NO PO-SRV-MAIL MESSENGER-GENERAL</v>
          </cell>
          <cell r="C1178">
            <v>689.92</v>
          </cell>
          <cell r="D1178">
            <v>4177.49</v>
          </cell>
        </row>
        <row r="1179">
          <cell r="A1179">
            <v>6230431</v>
          </cell>
          <cell r="B1179" t="str">
            <v>NO PO-SRV-MAIL MESSENGER-SPECIAL PROJEC</v>
          </cell>
          <cell r="C1179">
            <v>451.22</v>
          </cell>
          <cell r="D1179">
            <v>11498.72</v>
          </cell>
        </row>
        <row r="1180">
          <cell r="A1180">
            <v>6230432</v>
          </cell>
          <cell r="B1180" t="str">
            <v>NO PO-SRV-MAIL MESSENGER-OVERNIGHT EXPR</v>
          </cell>
          <cell r="C1180">
            <v>3779.84</v>
          </cell>
          <cell r="D1180">
            <v>2840.43</v>
          </cell>
        </row>
        <row r="1181">
          <cell r="A1181">
            <v>6230433</v>
          </cell>
          <cell r="B1181" t="str">
            <v>NO PO-SRV-MAIL MESSENGER-COURIER</v>
          </cell>
          <cell r="C1181">
            <v>20940.47</v>
          </cell>
          <cell r="D1181">
            <v>7972</v>
          </cell>
        </row>
        <row r="1182">
          <cell r="A1182">
            <v>6230440</v>
          </cell>
          <cell r="B1182" t="str">
            <v>NO PO-SRV-MAIL CENTER EXPRESS POSTAGE</v>
          </cell>
          <cell r="C1182">
            <v>227.61</v>
          </cell>
          <cell r="D1182">
            <v>234.75</v>
          </cell>
        </row>
        <row r="1183">
          <cell r="A1183">
            <v>6230450</v>
          </cell>
          <cell r="B1183" t="str">
            <v>NO PO-SRV-MAIL MESSENGER-POSTAGE</v>
          </cell>
          <cell r="C1183">
            <v>11216871.58</v>
          </cell>
          <cell r="D1183">
            <v>14760844.439999999</v>
          </cell>
        </row>
        <row r="1184">
          <cell r="A1184">
            <v>6230451</v>
          </cell>
          <cell r="B1184" t="str">
            <v>NO PO-SRV-MAILING LIST MAINTENANCE (SED</v>
          </cell>
          <cell r="C1184">
            <v>48169.71</v>
          </cell>
          <cell r="D1184">
            <v>1661.18</v>
          </cell>
        </row>
        <row r="1185">
          <cell r="A1185">
            <v>6230460</v>
          </cell>
          <cell r="B1185" t="str">
            <v>NO PO-SRV-MAIL CENTER BILLING POSTAGE</v>
          </cell>
          <cell r="C1185">
            <v>20023.18</v>
          </cell>
          <cell r="D1185">
            <v>156667.16</v>
          </cell>
        </row>
        <row r="1186">
          <cell r="A1186">
            <v>6230470</v>
          </cell>
          <cell r="B1186" t="str">
            <v>NO PO-SRV-MAIL CENTER MAIL SUPPLIES</v>
          </cell>
          <cell r="C1186">
            <v>151.04</v>
          </cell>
          <cell r="D1186">
            <v>593.95000000000005</v>
          </cell>
        </row>
        <row r="1187">
          <cell r="A1187">
            <v>6230540</v>
          </cell>
          <cell r="B1187" t="str">
            <v>NO PO-SRV-HOLIDAY EVENTS</v>
          </cell>
          <cell r="C1187">
            <v>11401.22</v>
          </cell>
          <cell r="D1187">
            <v>38278.67</v>
          </cell>
        </row>
        <row r="1188">
          <cell r="A1188">
            <v>6230550</v>
          </cell>
          <cell r="B1188" t="str">
            <v>NO PO-SRV-RECRUITING</v>
          </cell>
          <cell r="C1188">
            <v>275</v>
          </cell>
          <cell r="D1188">
            <v>2022.74</v>
          </cell>
        </row>
        <row r="1189">
          <cell r="A1189">
            <v>6230580</v>
          </cell>
          <cell r="B1189" t="str">
            <v>NO PO-SRV-ON-LINE SERVICES</v>
          </cell>
          <cell r="C1189">
            <v>151109.39000000001</v>
          </cell>
          <cell r="D1189">
            <v>27293.67</v>
          </cell>
        </row>
        <row r="1190">
          <cell r="A1190">
            <v>6230590</v>
          </cell>
          <cell r="B1190" t="str">
            <v>NO PO-SRV-NEW BUSINESS REFUNDS</v>
          </cell>
          <cell r="C1190">
            <v>63178.64</v>
          </cell>
          <cell r="D1190">
            <v>5564.88</v>
          </cell>
        </row>
        <row r="1191">
          <cell r="A1191">
            <v>6230591</v>
          </cell>
          <cell r="B1191" t="str">
            <v>NO PO-SRV-SITE PREPARATION REIMBURSEMEN</v>
          </cell>
          <cell r="C1191">
            <v>506376.78</v>
          </cell>
          <cell r="D1191">
            <v>2082.0700000000002</v>
          </cell>
        </row>
        <row r="1192">
          <cell r="A1192">
            <v>6230592</v>
          </cell>
          <cell r="B1192" t="str">
            <v>NO PO-SRV-NBMS RECONCILIATION</v>
          </cell>
          <cell r="C1192">
            <v>-1721738.51</v>
          </cell>
          <cell r="D1192">
            <v>0</v>
          </cell>
        </row>
        <row r="1193">
          <cell r="A1193">
            <v>6230600</v>
          </cell>
          <cell r="B1193" t="str">
            <v>NO PO-SRV-PROF/NOT LEGAL</v>
          </cell>
          <cell r="C1193">
            <v>81538.850000000006</v>
          </cell>
          <cell r="D1193">
            <v>64193.71</v>
          </cell>
        </row>
        <row r="1194">
          <cell r="A1194">
            <v>6230610</v>
          </cell>
          <cell r="B1194" t="str">
            <v>NO PO-SRV-WATER</v>
          </cell>
          <cell r="C1194">
            <v>84102.54</v>
          </cell>
          <cell r="D1194">
            <v>103724.91</v>
          </cell>
        </row>
        <row r="1195">
          <cell r="A1195">
            <v>6230615</v>
          </cell>
          <cell r="B1195" t="str">
            <v>NO PO-SRV-RECYCLE GAS PEOC OPERATIONS</v>
          </cell>
          <cell r="C1195">
            <v>67592.009999999995</v>
          </cell>
          <cell r="D1195">
            <v>0</v>
          </cell>
        </row>
        <row r="1196">
          <cell r="A1196">
            <v>6230630</v>
          </cell>
          <cell r="B1196" t="str">
            <v>NO PO-SRV-UTILITIES</v>
          </cell>
          <cell r="C1196">
            <v>2422699.7000000002</v>
          </cell>
          <cell r="D1196">
            <v>5563086.7199999997</v>
          </cell>
        </row>
        <row r="1197">
          <cell r="A1197">
            <v>6230640</v>
          </cell>
          <cell r="B1197" t="str">
            <v>NO PO-SRV-TRAINING &amp; SEMINARS</v>
          </cell>
          <cell r="C1197">
            <v>446134.49</v>
          </cell>
          <cell r="D1197">
            <v>325605.82</v>
          </cell>
        </row>
        <row r="1198">
          <cell r="A1198">
            <v>6230680</v>
          </cell>
          <cell r="B1198" t="str">
            <v>NO PO-SRV-EVENT &amp; TICKETS</v>
          </cell>
          <cell r="C1198">
            <v>151639.06</v>
          </cell>
          <cell r="D1198">
            <v>160307.51999999999</v>
          </cell>
        </row>
        <row r="1199">
          <cell r="A1199">
            <v>6230700</v>
          </cell>
          <cell r="B1199" t="str">
            <v>NO PO-SRV-MEETING FOR EXTERNAL SERVICES</v>
          </cell>
          <cell r="C1199">
            <v>41546.699999999997</v>
          </cell>
          <cell r="D1199">
            <v>74695.38</v>
          </cell>
        </row>
        <row r="1200">
          <cell r="A1200">
            <v>6230740</v>
          </cell>
          <cell r="B1200" t="str">
            <v>NO PO-SRV-SHAREHOLDER LETTER</v>
          </cell>
          <cell r="C1200">
            <v>1677.5</v>
          </cell>
          <cell r="D1200">
            <v>0</v>
          </cell>
        </row>
        <row r="1201">
          <cell r="A1201">
            <v>6230750</v>
          </cell>
          <cell r="B1201" t="str">
            <v>NO PO-SRV-SEC FEES SERVICES</v>
          </cell>
          <cell r="C1201">
            <v>139</v>
          </cell>
          <cell r="D1201">
            <v>0</v>
          </cell>
        </row>
        <row r="1202">
          <cell r="A1202">
            <v>6230780</v>
          </cell>
          <cell r="B1202" t="str">
            <v>NO PO-SRV-ANNUAL MEETING COSTS SERVICES</v>
          </cell>
          <cell r="C1202">
            <v>845</v>
          </cell>
          <cell r="D1202">
            <v>2435</v>
          </cell>
        </row>
        <row r="1203">
          <cell r="A1203">
            <v>6230790</v>
          </cell>
          <cell r="B1203" t="str">
            <v>NO PO-SRV-MEDICAL SERVICES</v>
          </cell>
          <cell r="C1203">
            <v>43692.88</v>
          </cell>
          <cell r="D1203">
            <v>61168.97</v>
          </cell>
        </row>
        <row r="1204">
          <cell r="A1204">
            <v>6230800</v>
          </cell>
          <cell r="B1204" t="str">
            <v>NO PO-SRV-CONSERVATION INCENTIVE</v>
          </cell>
          <cell r="C1204">
            <v>120</v>
          </cell>
          <cell r="D1204">
            <v>18000</v>
          </cell>
        </row>
        <row r="1205">
          <cell r="A1205">
            <v>6230805</v>
          </cell>
          <cell r="B1205" t="str">
            <v>NO PO-SRV-AIR POLLUTION CREDITS</v>
          </cell>
          <cell r="C1205">
            <v>1452869.04</v>
          </cell>
          <cell r="D1205">
            <v>0</v>
          </cell>
        </row>
        <row r="1206">
          <cell r="A1206">
            <v>6230810</v>
          </cell>
          <cell r="B1206" t="str">
            <v>NO PO-SRV-CONSUMER EDUCATION</v>
          </cell>
          <cell r="C1206">
            <v>5774.04</v>
          </cell>
          <cell r="D1206">
            <v>0</v>
          </cell>
        </row>
        <row r="1207">
          <cell r="A1207">
            <v>6230820</v>
          </cell>
          <cell r="B1207" t="str">
            <v>NO PO-SRV-REGULATORY REQUIRED PAYMENTS</v>
          </cell>
          <cell r="C1207">
            <v>204912</v>
          </cell>
          <cell r="D1207">
            <v>186000</v>
          </cell>
        </row>
        <row r="1208">
          <cell r="A1208">
            <v>6230850</v>
          </cell>
          <cell r="B1208" t="str">
            <v>NO PO-SRV-SERVICE LATERAL REIMBURSEMENT</v>
          </cell>
          <cell r="C1208">
            <v>1224</v>
          </cell>
          <cell r="D1208">
            <v>0</v>
          </cell>
        </row>
        <row r="1209">
          <cell r="A1209">
            <v>6231020</v>
          </cell>
          <cell r="B1209" t="str">
            <v>NO PO-SRV-COLLECTION SERVICES</v>
          </cell>
          <cell r="C1209">
            <v>59.3</v>
          </cell>
          <cell r="D1209">
            <v>1870.08</v>
          </cell>
        </row>
        <row r="1210">
          <cell r="A1210">
            <v>6233000</v>
          </cell>
          <cell r="B1210" t="str">
            <v>UNCOLLECTABLE ACCTS</v>
          </cell>
          <cell r="C1210">
            <v>85431.55</v>
          </cell>
          <cell r="D1210">
            <v>8698807.3900000006</v>
          </cell>
        </row>
        <row r="1211">
          <cell r="A1211">
            <v>6233001</v>
          </cell>
          <cell r="B1211" t="str">
            <v>UNCOLLECTABLE ACCTS-GAS</v>
          </cell>
          <cell r="C1211">
            <v>4396681.5199999996</v>
          </cell>
          <cell r="D1211">
            <v>70</v>
          </cell>
        </row>
        <row r="1212">
          <cell r="A1212">
            <v>6233005</v>
          </cell>
          <cell r="B1212" t="str">
            <v>UNCOLLECTABLE EXP-NON GAS UTILITY RECVB</v>
          </cell>
          <cell r="C1212">
            <v>8147.19</v>
          </cell>
          <cell r="D1212">
            <v>44460.88</v>
          </cell>
        </row>
        <row r="1213">
          <cell r="A1213">
            <v>6240015</v>
          </cell>
          <cell r="B1213" t="str">
            <v>FINANCE CHARGES-COMMITMENT FEES</v>
          </cell>
          <cell r="C1213">
            <v>0</v>
          </cell>
          <cell r="D1213">
            <v>676.85</v>
          </cell>
        </row>
        <row r="1214">
          <cell r="A1214">
            <v>6240017</v>
          </cell>
          <cell r="B1214" t="str">
            <v>FINANCE CHARGES-SUBSCRIPTIONS</v>
          </cell>
          <cell r="C1214">
            <v>0</v>
          </cell>
          <cell r="D1214">
            <v>1110.47</v>
          </cell>
        </row>
        <row r="1215">
          <cell r="A1215">
            <v>6250000</v>
          </cell>
          <cell r="B1215" t="str">
            <v>DUES</v>
          </cell>
          <cell r="C1215">
            <v>1571.19</v>
          </cell>
          <cell r="D1215">
            <v>58425.65</v>
          </cell>
        </row>
        <row r="1216">
          <cell r="A1216">
            <v>6250001</v>
          </cell>
          <cell r="B1216" t="str">
            <v>DUES-BUSINESS/PROFESSIONAL</v>
          </cell>
          <cell r="C1216">
            <v>163984.75</v>
          </cell>
          <cell r="D1216">
            <v>460578.68</v>
          </cell>
        </row>
        <row r="1217">
          <cell r="A1217">
            <v>6250002</v>
          </cell>
          <cell r="B1217" t="str">
            <v>DUES-SOCIAL</v>
          </cell>
          <cell r="C1217">
            <v>81511.08</v>
          </cell>
          <cell r="D1217">
            <v>53337.5</v>
          </cell>
        </row>
        <row r="1218">
          <cell r="A1218">
            <v>6260001</v>
          </cell>
          <cell r="B1218" t="str">
            <v>VEHICLE-EXPIRED AMORT-EXTENDED RENTS</v>
          </cell>
          <cell r="C1218">
            <v>9115461.8699999992</v>
          </cell>
          <cell r="D1218">
            <v>6788529.8600000003</v>
          </cell>
        </row>
        <row r="1219">
          <cell r="A1219">
            <v>6260002</v>
          </cell>
          <cell r="B1219" t="str">
            <v>VEHICLE-POOL</v>
          </cell>
          <cell r="C1219">
            <v>30752.01</v>
          </cell>
          <cell r="D1219">
            <v>110216.02</v>
          </cell>
        </row>
        <row r="1220">
          <cell r="A1220">
            <v>6260004</v>
          </cell>
          <cell r="B1220" t="str">
            <v>VEHICLE-UTILIZATION CHARGES</v>
          </cell>
          <cell r="C1220">
            <v>-71065.240000000005</v>
          </cell>
          <cell r="D1220">
            <v>127355.11</v>
          </cell>
        </row>
        <row r="1221">
          <cell r="A1221">
            <v>6260005</v>
          </cell>
          <cell r="B1221" t="str">
            <v>VEHICLE-AMORTIZATION CHARGES</v>
          </cell>
          <cell r="C1221">
            <v>110</v>
          </cell>
          <cell r="D1221">
            <v>0</v>
          </cell>
        </row>
        <row r="1222">
          <cell r="A1222">
            <v>6260007</v>
          </cell>
          <cell r="B1222" t="str">
            <v>VEHICLE-LICENSE FEES</v>
          </cell>
          <cell r="C1222">
            <v>780078</v>
          </cell>
          <cell r="D1222">
            <v>1342927.62</v>
          </cell>
        </row>
        <row r="1223">
          <cell r="A1223">
            <v>6260010</v>
          </cell>
          <cell r="B1223" t="str">
            <v>VEHICLE-NON-UTILIZATION CHARGES</v>
          </cell>
          <cell r="C1223">
            <v>29</v>
          </cell>
          <cell r="D1223">
            <v>553.4</v>
          </cell>
        </row>
        <row r="1224">
          <cell r="A1224">
            <v>6260012</v>
          </cell>
          <cell r="B1224" t="str">
            <v>VEHICLE-SALES PROCEEDS</v>
          </cell>
          <cell r="C1224">
            <v>-429367.84</v>
          </cell>
          <cell r="D1224">
            <v>4134.9399999999996</v>
          </cell>
        </row>
        <row r="1225">
          <cell r="A1225">
            <v>6260016</v>
          </cell>
          <cell r="B1225" t="str">
            <v>FABRICATION SHOP UTILIZATION CHARGE</v>
          </cell>
          <cell r="C1225">
            <v>-5252.5</v>
          </cell>
          <cell r="D1225">
            <v>0</v>
          </cell>
        </row>
        <row r="1226">
          <cell r="A1226">
            <v>6270000</v>
          </cell>
          <cell r="B1226" t="str">
            <v>OFFICE RENT</v>
          </cell>
          <cell r="C1226">
            <v>0</v>
          </cell>
          <cell r="D1226">
            <v>6174.66</v>
          </cell>
        </row>
        <row r="1227">
          <cell r="A1227">
            <v>6280000</v>
          </cell>
          <cell r="B1227" t="str">
            <v>GOVERNMENT PAYMENTS-FRANCHISE FEES</v>
          </cell>
          <cell r="C1227">
            <v>24949625.489999998</v>
          </cell>
          <cell r="D1227">
            <v>35739695.609999999</v>
          </cell>
        </row>
        <row r="1228">
          <cell r="A1228">
            <v>6280001</v>
          </cell>
          <cell r="B1228" t="str">
            <v>GOVERNMENT PAYMENTS-PERMITS</v>
          </cell>
          <cell r="C1228">
            <v>1480576.68</v>
          </cell>
          <cell r="D1228">
            <v>1812729.78</v>
          </cell>
        </row>
        <row r="1229">
          <cell r="A1229">
            <v>6290001</v>
          </cell>
          <cell r="B1229" t="str">
            <v>CUSTOMER REFUNDS/SETTLEMENTS-CUST OVERP</v>
          </cell>
          <cell r="C1229">
            <v>0</v>
          </cell>
          <cell r="D1229">
            <v>831.61</v>
          </cell>
        </row>
        <row r="1230">
          <cell r="A1230">
            <v>6290005</v>
          </cell>
          <cell r="B1230" t="str">
            <v>PUBLIC PROPERTY DAMAGE LIABILITY PMTS</v>
          </cell>
          <cell r="C1230">
            <v>576367.96</v>
          </cell>
          <cell r="D1230">
            <v>1694166.75</v>
          </cell>
        </row>
        <row r="1231">
          <cell r="A1231">
            <v>6290006</v>
          </cell>
          <cell r="B1231" t="str">
            <v>PUBLIC PERS INJURY LIABILITY  PMTS</v>
          </cell>
          <cell r="C1231">
            <v>2240392.66</v>
          </cell>
          <cell r="D1231">
            <v>704512.2</v>
          </cell>
        </row>
        <row r="1232">
          <cell r="A1232">
            <v>6290007</v>
          </cell>
          <cell r="B1232" t="str">
            <v>PUB INJ PROP DAMAGE LEGAL FEE</v>
          </cell>
          <cell r="C1232">
            <v>13902.01</v>
          </cell>
          <cell r="D1232">
            <v>381012.86</v>
          </cell>
        </row>
        <row r="1233">
          <cell r="A1233">
            <v>6290400</v>
          </cell>
          <cell r="B1233" t="str">
            <v>MISC REIMBURSEMENTS</v>
          </cell>
          <cell r="C1233">
            <v>196.99</v>
          </cell>
          <cell r="D1233">
            <v>0</v>
          </cell>
        </row>
        <row r="1234">
          <cell r="A1234">
            <v>6300000</v>
          </cell>
          <cell r="B1234" t="str">
            <v>OVERHEADS</v>
          </cell>
          <cell r="C1234">
            <v>251.19</v>
          </cell>
          <cell r="D1234">
            <v>61.49</v>
          </cell>
        </row>
        <row r="1235">
          <cell r="A1235">
            <v>6300320</v>
          </cell>
          <cell r="B1235" t="str">
            <v>SMALL TOOLS (OH)</v>
          </cell>
          <cell r="C1235">
            <v>5820.68</v>
          </cell>
          <cell r="D1235">
            <v>34048.28</v>
          </cell>
        </row>
        <row r="1236">
          <cell r="A1236">
            <v>6300330</v>
          </cell>
          <cell r="B1236" t="str">
            <v>PLPD (OH)</v>
          </cell>
          <cell r="C1236">
            <v>-63.04</v>
          </cell>
          <cell r="D1236">
            <v>0</v>
          </cell>
        </row>
        <row r="1237">
          <cell r="A1237">
            <v>6300350</v>
          </cell>
          <cell r="B1237" t="str">
            <v>PURCHASED MATERIALS &amp; SVCS-SCG (OH)</v>
          </cell>
          <cell r="C1237">
            <v>1608.65</v>
          </cell>
          <cell r="D1237">
            <v>0</v>
          </cell>
        </row>
        <row r="1238">
          <cell r="A1238">
            <v>6310011</v>
          </cell>
          <cell r="B1238" t="str">
            <v>LAND SALE PROCEEDS</v>
          </cell>
          <cell r="C1238">
            <v>-160000</v>
          </cell>
          <cell r="D1238">
            <v>0</v>
          </cell>
        </row>
        <row r="1239">
          <cell r="A1239">
            <v>6320000</v>
          </cell>
          <cell r="B1239" t="str">
            <v>TELEPHONE/COMMUNICATIONS</v>
          </cell>
          <cell r="C1239">
            <v>1636023.4</v>
          </cell>
          <cell r="D1239">
            <v>3540663.99</v>
          </cell>
        </row>
        <row r="1240">
          <cell r="A1240">
            <v>6320001</v>
          </cell>
          <cell r="B1240" t="str">
            <v>TELEPHONE-PHONE &amp; COMM SYSTEM COSTS</v>
          </cell>
          <cell r="C1240">
            <v>1794707.87</v>
          </cell>
          <cell r="D1240">
            <v>388081.84</v>
          </cell>
        </row>
        <row r="1241">
          <cell r="A1241">
            <v>6320002</v>
          </cell>
          <cell r="B1241" t="str">
            <v>TELEPHONE-CELLULAR PHONES</v>
          </cell>
          <cell r="C1241">
            <v>798211.99</v>
          </cell>
          <cell r="D1241">
            <v>1149657.29</v>
          </cell>
        </row>
        <row r="1242">
          <cell r="A1242">
            <v>6320003</v>
          </cell>
          <cell r="B1242" t="str">
            <v>TELEPHONE-CALLING CARDS</v>
          </cell>
          <cell r="C1242">
            <v>14726.63</v>
          </cell>
          <cell r="D1242">
            <v>19456.48</v>
          </cell>
        </row>
        <row r="1243">
          <cell r="A1243">
            <v>6320004</v>
          </cell>
          <cell r="B1243" t="str">
            <v>TELEPHONE-PAGERS</v>
          </cell>
          <cell r="C1243">
            <v>185947.21</v>
          </cell>
          <cell r="D1243">
            <v>352489.58</v>
          </cell>
        </row>
        <row r="1244">
          <cell r="A1244">
            <v>6320005</v>
          </cell>
          <cell r="B1244" t="str">
            <v>TELEPHONE-PBX SERVICES</v>
          </cell>
          <cell r="C1244">
            <v>642.71</v>
          </cell>
          <cell r="D1244">
            <v>0</v>
          </cell>
        </row>
        <row r="1245">
          <cell r="A1245">
            <v>6320006</v>
          </cell>
          <cell r="B1245" t="str">
            <v>LOGO MERCHANDISE</v>
          </cell>
          <cell r="C1245">
            <v>0</v>
          </cell>
          <cell r="D1245">
            <v>162.61000000000001</v>
          </cell>
        </row>
        <row r="1246">
          <cell r="A1246">
            <v>6320008</v>
          </cell>
          <cell r="B1246" t="str">
            <v>TELEPHONE-DATA LINES (NORTH)</v>
          </cell>
          <cell r="C1246">
            <v>4184.24</v>
          </cell>
          <cell r="D1246">
            <v>0</v>
          </cell>
        </row>
        <row r="1247">
          <cell r="A1247">
            <v>6340000</v>
          </cell>
          <cell r="B1247" t="str">
            <v>CASH DISCOUNTS ON PURCHASES</v>
          </cell>
          <cell r="C1247">
            <v>-123624.63</v>
          </cell>
          <cell r="D1247">
            <v>-86941.17</v>
          </cell>
        </row>
        <row r="1248">
          <cell r="A1248">
            <v>6350001</v>
          </cell>
          <cell r="B1248" t="str">
            <v>MAINT. REASSIGN FROM 887.002</v>
          </cell>
          <cell r="C1248">
            <v>0</v>
          </cell>
          <cell r="D1248">
            <v>27358.39</v>
          </cell>
        </row>
        <row r="1249">
          <cell r="A1249">
            <v>6350003</v>
          </cell>
          <cell r="B1249" t="str">
            <v>SDGE BILLING  CREDIT-RD&amp;D (1100 PROJECT</v>
          </cell>
          <cell r="C1249">
            <v>-131349.14000000001</v>
          </cell>
          <cell r="D1249">
            <v>-292432.34000000003</v>
          </cell>
        </row>
        <row r="1250">
          <cell r="A1250">
            <v>6350004</v>
          </cell>
          <cell r="B1250" t="str">
            <v>SDGE BILLING  CREDIT-OTHER</v>
          </cell>
          <cell r="C1250">
            <v>-2344159.0499999998</v>
          </cell>
          <cell r="D1250">
            <v>-4015562.07</v>
          </cell>
        </row>
        <row r="1251">
          <cell r="A1251">
            <v>6350702</v>
          </cell>
          <cell r="B1251" t="str">
            <v>AUTO &amp; CONSTR EQUIP RPT ON POOL CAR ORD</v>
          </cell>
          <cell r="C1251">
            <v>0</v>
          </cell>
          <cell r="D1251">
            <v>15210.65</v>
          </cell>
        </row>
        <row r="1252">
          <cell r="A1252">
            <v>6350704</v>
          </cell>
          <cell r="B1252" t="str">
            <v>AUTO &amp; CONSTR EQUIP RPT ON FORM 5265</v>
          </cell>
          <cell r="C1252">
            <v>0</v>
          </cell>
          <cell r="D1252">
            <v>-72607.210000000006</v>
          </cell>
        </row>
        <row r="1253">
          <cell r="A1253">
            <v>6350705</v>
          </cell>
          <cell r="B1253" t="str">
            <v>AUTO &amp; CONSTR EQUIP ALLOC TO BUS UNITS</v>
          </cell>
          <cell r="C1253">
            <v>0</v>
          </cell>
          <cell r="D1253">
            <v>415390.87</v>
          </cell>
        </row>
        <row r="1254">
          <cell r="A1254">
            <v>6350706</v>
          </cell>
          <cell r="B1254" t="str">
            <v>AUTO INTRA BUS UNIT TRAN IN</v>
          </cell>
          <cell r="C1254">
            <v>0</v>
          </cell>
          <cell r="D1254">
            <v>719255.07</v>
          </cell>
        </row>
        <row r="1255">
          <cell r="A1255">
            <v>6350708</v>
          </cell>
          <cell r="B1255" t="str">
            <v>AUTO INTRA BUS UNIT TRAN OUT</v>
          </cell>
          <cell r="C1255">
            <v>0</v>
          </cell>
          <cell r="D1255">
            <v>-267958.78999999998</v>
          </cell>
        </row>
        <row r="1256">
          <cell r="A1256">
            <v>6350710</v>
          </cell>
          <cell r="B1256" t="str">
            <v>CREDIT FOR CASH COLLECTED</v>
          </cell>
          <cell r="C1256">
            <v>-12845410.560000001</v>
          </cell>
          <cell r="D1256">
            <v>-31824403.73</v>
          </cell>
        </row>
        <row r="1257">
          <cell r="A1257">
            <v>6350711</v>
          </cell>
          <cell r="B1257" t="str">
            <v>CREDIT FOR ACTUAL BILLING TO NON-AFFILI</v>
          </cell>
          <cell r="C1257">
            <v>-2358195.36</v>
          </cell>
          <cell r="D1257">
            <v>-6441297.9400000004</v>
          </cell>
        </row>
        <row r="1258">
          <cell r="A1258">
            <v>6350712</v>
          </cell>
          <cell r="B1258" t="str">
            <v>PRECHG PIPE FIT COSTS REASSIGN IN JE 40</v>
          </cell>
          <cell r="C1258">
            <v>0</v>
          </cell>
          <cell r="D1258">
            <v>150388.78</v>
          </cell>
        </row>
        <row r="1259">
          <cell r="A1259">
            <v>6350714</v>
          </cell>
          <cell r="B1259" t="str">
            <v>STORES EXP REASSIGN FOR CODED M&amp;S STORE</v>
          </cell>
          <cell r="C1259">
            <v>0</v>
          </cell>
          <cell r="D1259">
            <v>1898592.2</v>
          </cell>
        </row>
        <row r="1260">
          <cell r="A1260">
            <v>6350716</v>
          </cell>
          <cell r="B1260" t="str">
            <v>STORES EXP REAS FOR DIR CHG GWO MAT PUR</v>
          </cell>
          <cell r="C1260">
            <v>0</v>
          </cell>
          <cell r="D1260">
            <v>2929960.41</v>
          </cell>
        </row>
        <row r="1261">
          <cell r="A1261">
            <v>6350718</v>
          </cell>
          <cell r="B1261" t="str">
            <v>TOOL LAUNDY &amp; MISC INSTALL MAT EXP</v>
          </cell>
          <cell r="C1261">
            <v>0</v>
          </cell>
          <cell r="D1261">
            <v>1413841.37</v>
          </cell>
        </row>
        <row r="1262">
          <cell r="A1262">
            <v>6350720</v>
          </cell>
          <cell r="B1262" t="str">
            <v>MISC PIPE MAT COSTS REASSIGN</v>
          </cell>
          <cell r="C1262">
            <v>-1400</v>
          </cell>
          <cell r="D1262">
            <v>353338.84</v>
          </cell>
        </row>
        <row r="1263">
          <cell r="A1263">
            <v>6350721</v>
          </cell>
          <cell r="B1263" t="str">
            <v>RVRSL OF MPM COSTS DUE TO WO CANCEL</v>
          </cell>
          <cell r="C1263">
            <v>0</v>
          </cell>
          <cell r="D1263">
            <v>153295.96</v>
          </cell>
        </row>
        <row r="1264">
          <cell r="A1264">
            <v>6350724</v>
          </cell>
          <cell r="B1264" t="str">
            <v>DB &amp; CR TO EST MAIN PAVING BWO 5-09</v>
          </cell>
          <cell r="C1264">
            <v>0</v>
          </cell>
          <cell r="D1264">
            <v>8588.77</v>
          </cell>
        </row>
        <row r="1265">
          <cell r="A1265">
            <v>6350726</v>
          </cell>
          <cell r="B1265" t="str">
            <v>TRNSF FR CONSTR GWOS &amp; BWOS TO ACCT</v>
          </cell>
          <cell r="C1265">
            <v>0</v>
          </cell>
          <cell r="D1265">
            <v>2648428.08</v>
          </cell>
        </row>
        <row r="1266">
          <cell r="A1266">
            <v>6350728</v>
          </cell>
          <cell r="B1266" t="str">
            <v>MWO REASSIGNMENTS DEBIT</v>
          </cell>
          <cell r="C1266">
            <v>0</v>
          </cell>
          <cell r="D1266">
            <v>20118944.48</v>
          </cell>
        </row>
        <row r="1267">
          <cell r="A1267">
            <v>6350730</v>
          </cell>
          <cell r="B1267" t="str">
            <v>CO LBR REASSIGN TO WO WHERE OH APPLY</v>
          </cell>
          <cell r="C1267">
            <v>0</v>
          </cell>
          <cell r="D1267">
            <v>20210.54</v>
          </cell>
        </row>
        <row r="1268">
          <cell r="A1268">
            <v>6350732</v>
          </cell>
          <cell r="B1268" t="str">
            <v>OTH COSTS REASSIGN TO WO</v>
          </cell>
          <cell r="C1268">
            <v>0</v>
          </cell>
          <cell r="D1268">
            <v>879600.16</v>
          </cell>
        </row>
        <row r="1269">
          <cell r="A1269">
            <v>6350738</v>
          </cell>
          <cell r="B1269" t="str">
            <v>HDQ &amp; DIV COSTS REAS TO OTH DEPT &amp; A&amp;G</v>
          </cell>
          <cell r="C1269">
            <v>0</v>
          </cell>
          <cell r="D1269">
            <v>24360.77</v>
          </cell>
        </row>
        <row r="1270">
          <cell r="A1270">
            <v>6350740</v>
          </cell>
          <cell r="B1270" t="str">
            <v>S&amp;E &amp; OTH EXP REAS TO PLANT DEPREC RES</v>
          </cell>
          <cell r="C1270">
            <v>0</v>
          </cell>
          <cell r="D1270">
            <v>549</v>
          </cell>
        </row>
        <row r="1271">
          <cell r="A1271">
            <v>6350742</v>
          </cell>
          <cell r="B1271" t="str">
            <v>MISC CHARGES</v>
          </cell>
          <cell r="C1271">
            <v>1299876.93</v>
          </cell>
          <cell r="D1271">
            <v>-27173236.989999998</v>
          </cell>
        </row>
        <row r="1272">
          <cell r="A1272">
            <v>6350750</v>
          </cell>
          <cell r="B1272" t="str">
            <v>FRNCHISE FEE PMT ON PER MILE BASIS OF M</v>
          </cell>
          <cell r="C1272">
            <v>0</v>
          </cell>
          <cell r="D1272">
            <v>10411.879999999999</v>
          </cell>
        </row>
        <row r="1273">
          <cell r="A1273">
            <v>6350752</v>
          </cell>
          <cell r="B1273" t="str">
            <v>GARS PRIOR TRANS EXCL IN CURR MOS REAS</v>
          </cell>
          <cell r="C1273">
            <v>0</v>
          </cell>
          <cell r="D1273">
            <v>1039812.98</v>
          </cell>
        </row>
        <row r="1274">
          <cell r="A1274">
            <v>6350770</v>
          </cell>
          <cell r="B1274" t="str">
            <v>PAID ABSENCE COST BILLED TO AFFILIATES</v>
          </cell>
          <cell r="C1274">
            <v>0</v>
          </cell>
          <cell r="D1274">
            <v>139625.15</v>
          </cell>
        </row>
        <row r="1275">
          <cell r="A1275">
            <v>6350771</v>
          </cell>
          <cell r="B1275" t="str">
            <v>PAID ABSENCE P/T, PB, AND A&amp;G</v>
          </cell>
          <cell r="C1275">
            <v>7781.16</v>
          </cell>
          <cell r="D1275">
            <v>62449.65</v>
          </cell>
        </row>
        <row r="1276">
          <cell r="A1276">
            <v>6350773</v>
          </cell>
          <cell r="B1276" t="str">
            <v>SPECIAL PROJECT COST</v>
          </cell>
          <cell r="C1276">
            <v>13000</v>
          </cell>
          <cell r="D1276">
            <v>157930.84</v>
          </cell>
        </row>
        <row r="1277">
          <cell r="A1277">
            <v>6350775</v>
          </cell>
          <cell r="B1277" t="str">
            <v>FULLY ASSIGNED STORES &amp; DIRECT PURCHASE</v>
          </cell>
          <cell r="C1277">
            <v>0</v>
          </cell>
          <cell r="D1277">
            <v>30721.91</v>
          </cell>
        </row>
        <row r="1278">
          <cell r="A1278">
            <v>6350776</v>
          </cell>
          <cell r="B1278" t="str">
            <v>FULLY ASSIGNED AUTO &amp; POOL CAR EXPENSE</v>
          </cell>
          <cell r="C1278">
            <v>0</v>
          </cell>
          <cell r="D1278">
            <v>14144.72</v>
          </cell>
        </row>
        <row r="1279">
          <cell r="A1279">
            <v>6350779</v>
          </cell>
          <cell r="B1279" t="str">
            <v>PICO RIVERA FIXED COST LOADER</v>
          </cell>
          <cell r="C1279">
            <v>0</v>
          </cell>
          <cell r="D1279">
            <v>8636.34</v>
          </cell>
        </row>
        <row r="1280">
          <cell r="A1280">
            <v>6350780</v>
          </cell>
          <cell r="B1280" t="str">
            <v>WAREHOUSE STORAGE COST</v>
          </cell>
          <cell r="C1280">
            <v>0</v>
          </cell>
          <cell r="D1280">
            <v>1385.23</v>
          </cell>
        </row>
        <row r="1281">
          <cell r="A1281">
            <v>6350783</v>
          </cell>
          <cell r="B1281" t="str">
            <v>REGION HDQ FIXED COST LOADER</v>
          </cell>
          <cell r="C1281">
            <v>0</v>
          </cell>
          <cell r="D1281">
            <v>-19944.32</v>
          </cell>
        </row>
        <row r="1282">
          <cell r="A1282">
            <v>6350784</v>
          </cell>
          <cell r="B1282" t="str">
            <v>GCT HDQ FIXED COST LOADER</v>
          </cell>
          <cell r="C1282">
            <v>0</v>
          </cell>
          <cell r="D1282">
            <v>-7611.95</v>
          </cell>
        </row>
        <row r="1283">
          <cell r="A1283">
            <v>6350786</v>
          </cell>
          <cell r="B1283" t="str">
            <v>MERIT LOADER</v>
          </cell>
          <cell r="C1283">
            <v>0</v>
          </cell>
          <cell r="D1283">
            <v>23664</v>
          </cell>
        </row>
        <row r="1284">
          <cell r="A1284">
            <v>6350787</v>
          </cell>
          <cell r="B1284" t="str">
            <v>SUPPLEMENTAL LOADER</v>
          </cell>
          <cell r="C1284">
            <v>0</v>
          </cell>
          <cell r="D1284">
            <v>43701.2</v>
          </cell>
        </row>
        <row r="1285">
          <cell r="A1285">
            <v>6350788</v>
          </cell>
          <cell r="B1285" t="str">
            <v>MISC. NON-LABOR LOADER</v>
          </cell>
          <cell r="C1285">
            <v>0</v>
          </cell>
          <cell r="D1285">
            <v>37360.46</v>
          </cell>
        </row>
        <row r="1286">
          <cell r="A1286">
            <v>6350800</v>
          </cell>
          <cell r="B1286" t="str">
            <v>TRAN IN FR ETS</v>
          </cell>
          <cell r="C1286">
            <v>0</v>
          </cell>
          <cell r="D1286">
            <v>3687061.7</v>
          </cell>
        </row>
        <row r="1287">
          <cell r="A1287">
            <v>6350805</v>
          </cell>
          <cell r="B1287" t="str">
            <v>TRANS IN FR CORPORATE FINANCE</v>
          </cell>
          <cell r="C1287">
            <v>0</v>
          </cell>
          <cell r="D1287">
            <v>8735603.9800000004</v>
          </cell>
        </row>
        <row r="1288">
          <cell r="A1288">
            <v>6350806</v>
          </cell>
          <cell r="B1288" t="str">
            <v>TRAN IN FR CORPORATE HR</v>
          </cell>
          <cell r="C1288">
            <v>0</v>
          </cell>
          <cell r="D1288">
            <v>13973103.84</v>
          </cell>
        </row>
        <row r="1289">
          <cell r="A1289">
            <v>6350807</v>
          </cell>
          <cell r="B1289" t="str">
            <v>TRAN IN FR CORPORATE GENERAL COUNSEL</v>
          </cell>
          <cell r="C1289">
            <v>0</v>
          </cell>
          <cell r="D1289">
            <v>9101877.6799999997</v>
          </cell>
        </row>
        <row r="1290">
          <cell r="A1290">
            <v>6350808</v>
          </cell>
          <cell r="B1290" t="str">
            <v>TRAN IN FR EDS</v>
          </cell>
          <cell r="C1290">
            <v>0</v>
          </cell>
          <cell r="D1290">
            <v>14154904.6</v>
          </cell>
        </row>
        <row r="1291">
          <cell r="A1291">
            <v>6350809</v>
          </cell>
          <cell r="B1291" t="str">
            <v>TRAN IN FR SOCALGAS CORP</v>
          </cell>
          <cell r="C1291">
            <v>1744529.07</v>
          </cell>
          <cell r="D1291">
            <v>1787064.96</v>
          </cell>
        </row>
        <row r="1292">
          <cell r="A1292">
            <v>6350810</v>
          </cell>
          <cell r="B1292" t="str">
            <v>TRAN IN FR OFFICE OF CHAIRMAN</v>
          </cell>
          <cell r="C1292">
            <v>0</v>
          </cell>
          <cell r="D1292">
            <v>391746.02</v>
          </cell>
        </row>
        <row r="1293">
          <cell r="A1293">
            <v>6350811</v>
          </cell>
          <cell r="B1293" t="str">
            <v>TRAN IN FR CORPORATE EXTERNAL AFFAIRS</v>
          </cell>
          <cell r="C1293">
            <v>0</v>
          </cell>
          <cell r="D1293">
            <v>3915617.25</v>
          </cell>
        </row>
        <row r="1294">
          <cell r="A1294">
            <v>6350812</v>
          </cell>
          <cell r="B1294" t="str">
            <v>TRAN IN FR CORPORATE OTHER ADMINISTRATI</v>
          </cell>
          <cell r="C1294">
            <v>-3000</v>
          </cell>
          <cell r="D1294">
            <v>3591863.72</v>
          </cell>
        </row>
        <row r="1295">
          <cell r="A1295">
            <v>6350813</v>
          </cell>
          <cell r="B1295" t="str">
            <v>TRAN IN FR CORPORATE COMMUNICATIONS</v>
          </cell>
          <cell r="C1295">
            <v>0</v>
          </cell>
          <cell r="D1295">
            <v>3046260.46</v>
          </cell>
        </row>
        <row r="1296">
          <cell r="A1296">
            <v>6350815</v>
          </cell>
          <cell r="B1296" t="str">
            <v>TRAN IN FR CORPORATE WORK ORDER LABOR</v>
          </cell>
          <cell r="C1296">
            <v>0</v>
          </cell>
          <cell r="D1296">
            <v>4370356.8600000003</v>
          </cell>
        </row>
        <row r="1297">
          <cell r="A1297">
            <v>6350816</v>
          </cell>
          <cell r="B1297" t="str">
            <v>TRAN IN FR CORPORATE WORK ORDER PO NON-</v>
          </cell>
          <cell r="C1297">
            <v>0</v>
          </cell>
          <cell r="D1297">
            <v>1564162.01</v>
          </cell>
        </row>
        <row r="1298">
          <cell r="A1298">
            <v>6350817</v>
          </cell>
          <cell r="B1298" t="str">
            <v>TRAN IN FR CORPORATE WORK ORDER OTHER N</v>
          </cell>
          <cell r="C1298">
            <v>0</v>
          </cell>
          <cell r="D1298">
            <v>10596785.02</v>
          </cell>
        </row>
        <row r="1299">
          <cell r="A1299">
            <v>6350819</v>
          </cell>
          <cell r="B1299" t="str">
            <v>TRAN IN FR CORPORATE WORK ORDER OVERHEA</v>
          </cell>
          <cell r="C1299">
            <v>0</v>
          </cell>
          <cell r="D1299">
            <v>1957366.17</v>
          </cell>
        </row>
        <row r="1300">
          <cell r="A1300">
            <v>6350821</v>
          </cell>
          <cell r="B1300" t="str">
            <v>TRAN IN FR SDG&amp;E PLANT ACCOUNTING</v>
          </cell>
          <cell r="C1300">
            <v>0</v>
          </cell>
          <cell r="D1300">
            <v>2670.93</v>
          </cell>
        </row>
        <row r="1301">
          <cell r="A1301">
            <v>6350824</v>
          </cell>
          <cell r="B1301" t="str">
            <v>TRAN IN FR SDG&amp;E WORK ORDER LABOR</v>
          </cell>
          <cell r="C1301">
            <v>26068.07</v>
          </cell>
          <cell r="D1301">
            <v>39018.93</v>
          </cell>
        </row>
        <row r="1302">
          <cell r="A1302">
            <v>6350826</v>
          </cell>
          <cell r="B1302" t="str">
            <v>TRAN IN FR SDG&amp;E WORK ORDER OTHER NON-L</v>
          </cell>
          <cell r="C1302">
            <v>21691.66</v>
          </cell>
          <cell r="D1302">
            <v>40765.839999999997</v>
          </cell>
        </row>
        <row r="1303">
          <cell r="A1303">
            <v>6350828</v>
          </cell>
          <cell r="B1303" t="str">
            <v>TRAN IN FR SDG&amp;E WORK ORDER OVERHEADS</v>
          </cell>
          <cell r="C1303">
            <v>21849.27</v>
          </cell>
          <cell r="D1303">
            <v>39590.07</v>
          </cell>
        </row>
        <row r="1304">
          <cell r="A1304">
            <v>6350830</v>
          </cell>
          <cell r="B1304" t="str">
            <v>REASSIGN COSTS FROM EDS</v>
          </cell>
          <cell r="C1304">
            <v>0</v>
          </cell>
          <cell r="D1304">
            <v>812896.2</v>
          </cell>
        </row>
        <row r="1305">
          <cell r="A1305">
            <v>6350834</v>
          </cell>
          <cell r="B1305" t="str">
            <v>TRAN IN FR CORPORATE INFORMATION TECHNO</v>
          </cell>
          <cell r="C1305">
            <v>0</v>
          </cell>
          <cell r="D1305">
            <v>20463306.199999999</v>
          </cell>
        </row>
        <row r="1306">
          <cell r="A1306">
            <v>6350835</v>
          </cell>
          <cell r="B1306" t="str">
            <v>TRAN IN FR CORPORATE TELECOM</v>
          </cell>
          <cell r="C1306">
            <v>0</v>
          </cell>
          <cell r="D1306">
            <v>3378990.38</v>
          </cell>
        </row>
        <row r="1307">
          <cell r="A1307">
            <v>6350836</v>
          </cell>
          <cell r="B1307" t="str">
            <v>TRAN IN FR CORPORATE BLDG. &amp; RE</v>
          </cell>
          <cell r="C1307">
            <v>0</v>
          </cell>
          <cell r="D1307">
            <v>5820046.75</v>
          </cell>
        </row>
        <row r="1308">
          <cell r="A1308">
            <v>6350837</v>
          </cell>
          <cell r="B1308" t="str">
            <v>TRAN IN FR CORPORATE PROCUREMENT &amp; LOGI</v>
          </cell>
          <cell r="C1308">
            <v>0</v>
          </cell>
          <cell r="D1308">
            <v>2919726.86</v>
          </cell>
        </row>
        <row r="1309">
          <cell r="A1309">
            <v>6350838</v>
          </cell>
          <cell r="B1309" t="str">
            <v>TRAN IN FR CORPORATE ENVIRONMENTAL &amp; SA</v>
          </cell>
          <cell r="C1309">
            <v>0</v>
          </cell>
          <cell r="D1309">
            <v>1314543.48</v>
          </cell>
        </row>
        <row r="1310">
          <cell r="A1310">
            <v>6350839</v>
          </cell>
          <cell r="B1310" t="str">
            <v>TRAN IN FR CORPORATE OFFICE SERVICES</v>
          </cell>
          <cell r="C1310">
            <v>0</v>
          </cell>
          <cell r="D1310">
            <v>1475315.88</v>
          </cell>
        </row>
        <row r="1311">
          <cell r="A1311">
            <v>6350848</v>
          </cell>
          <cell r="B1311" t="str">
            <v>TRAN IN FIXED COST ALLOCATION</v>
          </cell>
          <cell r="C1311">
            <v>0</v>
          </cell>
          <cell r="D1311">
            <v>245273.25</v>
          </cell>
        </row>
        <row r="1312">
          <cell r="A1312">
            <v>6350849</v>
          </cell>
          <cell r="B1312" t="str">
            <v>TRAN IN W/O COSTS FR CHG TO PLN CC</v>
          </cell>
          <cell r="C1312">
            <v>0</v>
          </cell>
          <cell r="D1312">
            <v>154262</v>
          </cell>
        </row>
        <row r="1313">
          <cell r="A1313">
            <v>6350850</v>
          </cell>
          <cell r="B1313" t="str">
            <v>TRAN OUT TO ETS</v>
          </cell>
          <cell r="C1313">
            <v>0</v>
          </cell>
          <cell r="D1313">
            <v>-8946583.9100000001</v>
          </cell>
        </row>
        <row r="1314">
          <cell r="A1314">
            <v>6350856</v>
          </cell>
          <cell r="B1314" t="str">
            <v>TRAN OUT TO CORPORATE HR</v>
          </cell>
          <cell r="C1314">
            <v>0</v>
          </cell>
          <cell r="D1314">
            <v>-6526512.5099999998</v>
          </cell>
        </row>
        <row r="1315">
          <cell r="A1315">
            <v>6350860</v>
          </cell>
          <cell r="B1315" t="str">
            <v>TRAN OUT TO EDS</v>
          </cell>
          <cell r="C1315">
            <v>0</v>
          </cell>
          <cell r="D1315">
            <v>-10740732.02</v>
          </cell>
        </row>
        <row r="1316">
          <cell r="A1316">
            <v>6350863</v>
          </cell>
          <cell r="B1316" t="str">
            <v>TRAN OUT TO CORPORATE OTHER ADMINISTRAT</v>
          </cell>
          <cell r="C1316">
            <v>0</v>
          </cell>
          <cell r="D1316">
            <v>132.22</v>
          </cell>
        </row>
        <row r="1317">
          <cell r="A1317">
            <v>6350865</v>
          </cell>
          <cell r="B1317" t="str">
            <v>TRAN OUT TO SDG&amp;E</v>
          </cell>
          <cell r="C1317">
            <v>0</v>
          </cell>
          <cell r="D1317">
            <v>-1866474.66</v>
          </cell>
        </row>
        <row r="1318">
          <cell r="A1318">
            <v>6350870</v>
          </cell>
          <cell r="B1318" t="str">
            <v>TRAN OUT TO CORPORATE INFORMATION TECHN</v>
          </cell>
          <cell r="C1318">
            <v>0</v>
          </cell>
          <cell r="D1318">
            <v>1353.11</v>
          </cell>
        </row>
        <row r="1319">
          <cell r="A1319">
            <v>6350871</v>
          </cell>
          <cell r="B1319" t="str">
            <v>TRAN OUT TO CORPORATE TELECOM</v>
          </cell>
          <cell r="C1319">
            <v>0</v>
          </cell>
          <cell r="D1319">
            <v>-1375628.79</v>
          </cell>
        </row>
        <row r="1320">
          <cell r="A1320">
            <v>6350872</v>
          </cell>
          <cell r="B1320" t="str">
            <v>TRAN OUT TO CORPORATE BLDG &amp; RE</v>
          </cell>
          <cell r="C1320">
            <v>0</v>
          </cell>
          <cell r="D1320">
            <v>509.07</v>
          </cell>
        </row>
        <row r="1321">
          <cell r="A1321">
            <v>6350874</v>
          </cell>
          <cell r="B1321" t="str">
            <v>TRAN OUT TO CORPORATE ENVIRONMENTAL &amp; S</v>
          </cell>
          <cell r="C1321">
            <v>-995</v>
          </cell>
          <cell r="D1321">
            <v>0</v>
          </cell>
        </row>
        <row r="1322">
          <cell r="A1322">
            <v>6350875</v>
          </cell>
          <cell r="B1322" t="str">
            <v>TRANS OUT BILLING CREDIT</v>
          </cell>
          <cell r="C1322">
            <v>-3950.82</v>
          </cell>
          <cell r="D1322">
            <v>-984441.12</v>
          </cell>
        </row>
        <row r="1323">
          <cell r="A1323">
            <v>6350881</v>
          </cell>
          <cell r="B1323" t="str">
            <v>REASSIGN COSTS TO ETS</v>
          </cell>
          <cell r="C1323">
            <v>0</v>
          </cell>
          <cell r="D1323">
            <v>-812896.2</v>
          </cell>
        </row>
        <row r="1324">
          <cell r="A1324">
            <v>6350898</v>
          </cell>
          <cell r="B1324" t="str">
            <v>TRAN OUT MISC NOT IDENT BY OTHER TRAN O</v>
          </cell>
          <cell r="C1324">
            <v>0</v>
          </cell>
          <cell r="D1324">
            <v>415.6</v>
          </cell>
        </row>
        <row r="1325">
          <cell r="A1325">
            <v>6350902</v>
          </cell>
          <cell r="B1325" t="str">
            <v>PAYR TAX CHRG TO CAP NON COLL WO</v>
          </cell>
          <cell r="C1325">
            <v>-41.26</v>
          </cell>
          <cell r="D1325">
            <v>5641555.25</v>
          </cell>
        </row>
        <row r="1326">
          <cell r="A1326">
            <v>6350903</v>
          </cell>
          <cell r="B1326" t="str">
            <v>REVRS OF PTAX DUE TO WO CANCEL</v>
          </cell>
          <cell r="C1326">
            <v>0</v>
          </cell>
          <cell r="D1326">
            <v>0.91</v>
          </cell>
        </row>
        <row r="1327">
          <cell r="A1327">
            <v>6350904</v>
          </cell>
          <cell r="B1327" t="str">
            <v>PTAX CHARGEABLE TO O&amp;M MWO</v>
          </cell>
          <cell r="C1327">
            <v>0</v>
          </cell>
          <cell r="D1327">
            <v>290434.03999999998</v>
          </cell>
        </row>
        <row r="1328">
          <cell r="A1328">
            <v>6350906</v>
          </cell>
          <cell r="B1328" t="str">
            <v>PTAX CHARGE TO CAP COLLECT WO</v>
          </cell>
          <cell r="C1328">
            <v>44.18</v>
          </cell>
          <cell r="D1328">
            <v>91128.06</v>
          </cell>
        </row>
        <row r="1329">
          <cell r="A1329">
            <v>6350908</v>
          </cell>
          <cell r="B1329" t="str">
            <v>ALLOW FOR FUNDS USED DURING CONST</v>
          </cell>
          <cell r="C1329">
            <v>0</v>
          </cell>
          <cell r="D1329">
            <v>6553976.9699999997</v>
          </cell>
        </row>
        <row r="1330">
          <cell r="A1330">
            <v>6350909</v>
          </cell>
          <cell r="B1330" t="str">
            <v>AFUDC ADJUSTMENTS</v>
          </cell>
          <cell r="C1330">
            <v>0</v>
          </cell>
          <cell r="D1330">
            <v>7703.85</v>
          </cell>
        </row>
        <row r="1331">
          <cell r="A1331">
            <v>6350910</v>
          </cell>
          <cell r="B1331" t="str">
            <v>GEN CONST COSTS CHRG TO PLANT BILL LBR</v>
          </cell>
          <cell r="C1331">
            <v>0</v>
          </cell>
          <cell r="D1331">
            <v>347231.41</v>
          </cell>
        </row>
        <row r="1332">
          <cell r="A1332">
            <v>6350911</v>
          </cell>
          <cell r="B1332" t="str">
            <v>RVRSL OF A&amp;G COSTS DUE TO WO CANCEL</v>
          </cell>
          <cell r="C1332">
            <v>0</v>
          </cell>
          <cell r="D1332">
            <v>100793.48</v>
          </cell>
        </row>
        <row r="1333">
          <cell r="A1333">
            <v>6350912</v>
          </cell>
          <cell r="B1333" t="str">
            <v>P&amp;B CHARGE TO CAP NON COLLECT</v>
          </cell>
          <cell r="C1333">
            <v>-155.19999999999999</v>
          </cell>
          <cell r="D1333">
            <v>21213046.239999998</v>
          </cell>
        </row>
        <row r="1334">
          <cell r="A1334">
            <v>6350914</v>
          </cell>
          <cell r="B1334" t="str">
            <v>P&amp;B CHARGEABLE TO O&amp;M MWO</v>
          </cell>
          <cell r="C1334">
            <v>0</v>
          </cell>
          <cell r="D1334">
            <v>980772.68</v>
          </cell>
        </row>
        <row r="1335">
          <cell r="A1335">
            <v>6350915</v>
          </cell>
          <cell r="B1335" t="str">
            <v>OFFSET A&amp;G JE FOR COLLECT JOBS</v>
          </cell>
          <cell r="C1335">
            <v>0</v>
          </cell>
          <cell r="D1335">
            <v>-1276048.23</v>
          </cell>
        </row>
        <row r="1336">
          <cell r="A1336">
            <v>6350916</v>
          </cell>
          <cell r="B1336" t="str">
            <v>P&amp;B CHARGE TO CAP COLLECT WO</v>
          </cell>
          <cell r="C1336">
            <v>198.98</v>
          </cell>
          <cell r="D1336">
            <v>302417.07</v>
          </cell>
        </row>
        <row r="1337">
          <cell r="A1337">
            <v>6350917</v>
          </cell>
          <cell r="B1337" t="str">
            <v>OFFSET A&amp;G JE FOR NON COLLECT JOBS</v>
          </cell>
          <cell r="C1337">
            <v>0</v>
          </cell>
          <cell r="D1337">
            <v>-18700487.859999999</v>
          </cell>
        </row>
        <row r="1338">
          <cell r="A1338">
            <v>6350918</v>
          </cell>
          <cell r="B1338" t="str">
            <v>GCC CHARGE TO THE DEPR RESERVE</v>
          </cell>
          <cell r="C1338">
            <v>0</v>
          </cell>
          <cell r="D1338">
            <v>9986.76</v>
          </cell>
        </row>
        <row r="1339">
          <cell r="A1339">
            <v>6350919</v>
          </cell>
          <cell r="B1339" t="str">
            <v>A&amp;G OH COSTS ASSIGN TO NON MAJ CAP PROJ</v>
          </cell>
          <cell r="C1339">
            <v>9509.23</v>
          </cell>
          <cell r="D1339">
            <v>19456019.34</v>
          </cell>
        </row>
        <row r="1340">
          <cell r="A1340">
            <v>6350920</v>
          </cell>
          <cell r="B1340" t="str">
            <v>GCC CHARGE TO COLLECT WK OTH THAN COSTS</v>
          </cell>
          <cell r="C1340">
            <v>0</v>
          </cell>
          <cell r="D1340">
            <v>139246.71</v>
          </cell>
        </row>
        <row r="1341">
          <cell r="A1341">
            <v>6350921</v>
          </cell>
          <cell r="B1341" t="str">
            <v>REVRS OF S&amp;E COSTS DUE TO WO CANCEL</v>
          </cell>
          <cell r="C1341">
            <v>0</v>
          </cell>
          <cell r="D1341">
            <v>183677.17</v>
          </cell>
        </row>
        <row r="1342">
          <cell r="A1342">
            <v>6350922</v>
          </cell>
          <cell r="B1342" t="str">
            <v>S&amp;E OH COSTS TRNSF BTWN MAJ PROJ WO</v>
          </cell>
          <cell r="C1342">
            <v>0</v>
          </cell>
          <cell r="D1342">
            <v>122410.04</v>
          </cell>
        </row>
        <row r="1343">
          <cell r="A1343">
            <v>6350923</v>
          </cell>
          <cell r="B1343" t="str">
            <v>OFFSET S&amp;E JE FOR COLLECT JOBS</v>
          </cell>
          <cell r="C1343">
            <v>0</v>
          </cell>
          <cell r="D1343">
            <v>-3286058.53</v>
          </cell>
        </row>
        <row r="1344">
          <cell r="A1344">
            <v>6350924</v>
          </cell>
          <cell r="B1344" t="str">
            <v>A&amp;G OH COSTS ASSIGN TO MAJ PROJ BY SPEC</v>
          </cell>
          <cell r="C1344">
            <v>0</v>
          </cell>
          <cell r="D1344">
            <v>-156658.69</v>
          </cell>
        </row>
        <row r="1345">
          <cell r="A1345">
            <v>6350925</v>
          </cell>
          <cell r="B1345" t="str">
            <v>OFFSET S&amp;E JE FOR NONCOLL JOBS</v>
          </cell>
          <cell r="C1345">
            <v>0</v>
          </cell>
          <cell r="D1345">
            <v>-46903130.469999999</v>
          </cell>
        </row>
        <row r="1346">
          <cell r="A1346">
            <v>6350926</v>
          </cell>
          <cell r="B1346" t="str">
            <v>OH COSTS IN JE 4015 TO NON MJR BLDG PRO</v>
          </cell>
          <cell r="C1346">
            <v>0</v>
          </cell>
          <cell r="D1346">
            <v>8669.3799999999992</v>
          </cell>
        </row>
        <row r="1347">
          <cell r="A1347">
            <v>6350927</v>
          </cell>
          <cell r="B1347" t="str">
            <v>REVRS OF BLDG A&amp;G COSTS DUE TO WO CANCE</v>
          </cell>
          <cell r="C1347">
            <v>0</v>
          </cell>
          <cell r="D1347">
            <v>511.67</v>
          </cell>
        </row>
        <row r="1348">
          <cell r="A1348">
            <v>6350929</v>
          </cell>
          <cell r="B1348" t="str">
            <v>REVRS OF BLDG S&amp;E COSTS DUE TO WO CANCE</v>
          </cell>
          <cell r="C1348">
            <v>-1419.95</v>
          </cell>
          <cell r="D1348">
            <v>322.14</v>
          </cell>
        </row>
        <row r="1349">
          <cell r="A1349">
            <v>6350930</v>
          </cell>
          <cell r="B1349" t="str">
            <v>S&amp;E OH ASSIGN TO NON MAJ CAP PROJ</v>
          </cell>
          <cell r="C1349">
            <v>-7254.01</v>
          </cell>
          <cell r="D1349">
            <v>40936662.229999997</v>
          </cell>
        </row>
        <row r="1350">
          <cell r="A1350">
            <v>6350935</v>
          </cell>
          <cell r="B1350" t="str">
            <v>A&amp;G OH ASSIGNED TO MWO'S</v>
          </cell>
          <cell r="C1350">
            <v>0</v>
          </cell>
          <cell r="D1350">
            <v>42763.79</v>
          </cell>
        </row>
        <row r="1351">
          <cell r="A1351">
            <v>6350960</v>
          </cell>
          <cell r="B1351" t="str">
            <v>TRANSFER OF COSTS FROM BWO 5XX60.XXX</v>
          </cell>
          <cell r="C1351">
            <v>0</v>
          </cell>
          <cell r="D1351">
            <v>685137.55</v>
          </cell>
        </row>
        <row r="1352">
          <cell r="A1352">
            <v>6350961</v>
          </cell>
          <cell r="B1352" t="str">
            <v>TRANSFER OF COSTS FROM BWO 5XX61.XXX</v>
          </cell>
          <cell r="C1352">
            <v>0</v>
          </cell>
          <cell r="D1352">
            <v>3118224.21</v>
          </cell>
        </row>
        <row r="1353">
          <cell r="A1353">
            <v>6350962</v>
          </cell>
          <cell r="B1353" t="str">
            <v>TRANSFER OF COSTS FROM BWO 5XX62.XXX</v>
          </cell>
          <cell r="C1353">
            <v>0</v>
          </cell>
          <cell r="D1353">
            <v>877972.12</v>
          </cell>
        </row>
        <row r="1354">
          <cell r="A1354">
            <v>6350963</v>
          </cell>
          <cell r="B1354" t="str">
            <v>TRANSFER OF COSTS FROM BWO 5XX63.XXX</v>
          </cell>
          <cell r="C1354">
            <v>0</v>
          </cell>
          <cell r="D1354">
            <v>4380678.96</v>
          </cell>
        </row>
        <row r="1355">
          <cell r="A1355">
            <v>6350964</v>
          </cell>
          <cell r="B1355" t="str">
            <v>TRANSFER OF COSTS FROM B/GWO XXXXX.994(</v>
          </cell>
          <cell r="C1355">
            <v>0</v>
          </cell>
          <cell r="D1355">
            <v>205769.34</v>
          </cell>
        </row>
        <row r="1356">
          <cell r="A1356">
            <v>6350968</v>
          </cell>
          <cell r="B1356" t="str">
            <v>TRAN IN WO CSTS FROM CHRG TO PLAN COST</v>
          </cell>
          <cell r="C1356">
            <v>0</v>
          </cell>
          <cell r="D1356">
            <v>42987340.369999997</v>
          </cell>
        </row>
        <row r="1357">
          <cell r="A1357">
            <v>6350969</v>
          </cell>
          <cell r="B1357" t="str">
            <v>TRAN OUT WO CSTS FROM CHRG TO PLAN COST</v>
          </cell>
          <cell r="C1357">
            <v>0</v>
          </cell>
          <cell r="D1357">
            <v>-42991054.899999999</v>
          </cell>
        </row>
        <row r="1358">
          <cell r="A1358">
            <v>6350990</v>
          </cell>
          <cell r="B1358" t="str">
            <v>COSTS DISTRIBUTED FROM GWO'S TO PLANT A</v>
          </cell>
          <cell r="C1358">
            <v>0</v>
          </cell>
          <cell r="D1358">
            <v>-72873824.810000002</v>
          </cell>
        </row>
        <row r="1359">
          <cell r="A1359">
            <v>6350991</v>
          </cell>
          <cell r="B1359" t="str">
            <v>COSTS DISTRIBUTED FROM GWO'S &amp; BWO'S TO</v>
          </cell>
          <cell r="C1359">
            <v>0</v>
          </cell>
          <cell r="D1359">
            <v>-3472934.76</v>
          </cell>
        </row>
        <row r="1360">
          <cell r="A1360">
            <v>6350992</v>
          </cell>
          <cell r="B1360" t="str">
            <v>COSTS DIST FR GWO'S &amp; BWO'S TO GL ACCT1</v>
          </cell>
          <cell r="C1360">
            <v>0</v>
          </cell>
          <cell r="D1360">
            <v>4405870.8</v>
          </cell>
        </row>
        <row r="1361">
          <cell r="A1361">
            <v>6350993</v>
          </cell>
          <cell r="B1361" t="str">
            <v>COSTS DIST FR GWO'S &amp; BWO'S TO GL ACCT1</v>
          </cell>
          <cell r="C1361">
            <v>0</v>
          </cell>
          <cell r="D1361">
            <v>411834.97</v>
          </cell>
        </row>
        <row r="1362">
          <cell r="A1362">
            <v>6350994</v>
          </cell>
          <cell r="B1362" t="str">
            <v>COSTS DIST FR GWO'S &amp; BWO'S TO ANY O&amp;M</v>
          </cell>
          <cell r="C1362">
            <v>70</v>
          </cell>
          <cell r="D1362">
            <v>-2648428.08</v>
          </cell>
        </row>
        <row r="1363">
          <cell r="A1363">
            <v>6350995</v>
          </cell>
          <cell r="B1363" t="str">
            <v>COSTS DIST FR GWO'S &amp; BWO'S TO ALL OTHE</v>
          </cell>
          <cell r="C1363">
            <v>0</v>
          </cell>
          <cell r="D1363">
            <v>240476.95</v>
          </cell>
        </row>
        <row r="1364">
          <cell r="A1364">
            <v>6350998</v>
          </cell>
          <cell r="B1364" t="str">
            <v>GWO AND BWO COSTS DISTRIBUTED</v>
          </cell>
          <cell r="C1364">
            <v>10490.4</v>
          </cell>
          <cell r="D1364">
            <v>-43408965.329999998</v>
          </cell>
        </row>
        <row r="1365">
          <cell r="A1365">
            <v>6350999</v>
          </cell>
          <cell r="B1365" t="str">
            <v>MWO COSTS DISTRIBUTED</v>
          </cell>
          <cell r="C1365">
            <v>0</v>
          </cell>
          <cell r="D1365">
            <v>-38501823.140000001</v>
          </cell>
        </row>
        <row r="1366">
          <cell r="A1366">
            <v>6400210</v>
          </cell>
          <cell r="B1366" t="str">
            <v>A&amp;G-LAW LIBRARY</v>
          </cell>
          <cell r="C1366">
            <v>250</v>
          </cell>
          <cell r="D1366">
            <v>0</v>
          </cell>
        </row>
        <row r="1367">
          <cell r="A1367">
            <v>6400240</v>
          </cell>
          <cell r="B1367" t="str">
            <v>A&amp;G-CONTRIBUTIONS-POLITICAL</v>
          </cell>
          <cell r="C1367">
            <v>0</v>
          </cell>
          <cell r="D1367">
            <v>500</v>
          </cell>
        </row>
        <row r="1368">
          <cell r="A1368">
            <v>6400310</v>
          </cell>
          <cell r="B1368" t="str">
            <v>A&amp;G-CONTRIBUTIONS-NON-CHARITABLE</v>
          </cell>
          <cell r="C1368">
            <v>500</v>
          </cell>
          <cell r="D1368">
            <v>0</v>
          </cell>
        </row>
        <row r="1369">
          <cell r="A1369">
            <v>6400350</v>
          </cell>
          <cell r="B1369" t="str">
            <v>A&amp;G-CONTRIBUTIONS-CORPORATE MEMBERSHIPS</v>
          </cell>
          <cell r="C1369">
            <v>21649.89</v>
          </cell>
          <cell r="D1369">
            <v>269110</v>
          </cell>
        </row>
        <row r="1370">
          <cell r="A1370">
            <v>6400360</v>
          </cell>
          <cell r="B1370" t="str">
            <v>A&amp;G-STORAGE RENTAL</v>
          </cell>
          <cell r="C1370">
            <v>213170.05</v>
          </cell>
          <cell r="D1370">
            <v>216253.59</v>
          </cell>
        </row>
        <row r="1371">
          <cell r="A1371">
            <v>6400361</v>
          </cell>
          <cell r="B1371" t="str">
            <v>A&amp;G-RENTS GENERAL-GAS</v>
          </cell>
          <cell r="C1371">
            <v>17539579.190000001</v>
          </cell>
          <cell r="D1371">
            <v>35095492.439999998</v>
          </cell>
        </row>
        <row r="1372">
          <cell r="A1372">
            <v>6400365</v>
          </cell>
          <cell r="B1372" t="str">
            <v>RENTS</v>
          </cell>
          <cell r="C1372">
            <v>-455</v>
          </cell>
          <cell r="D1372">
            <v>56643.45</v>
          </cell>
        </row>
        <row r="1373">
          <cell r="A1373">
            <v>6400370</v>
          </cell>
          <cell r="B1373" t="str">
            <v>A&amp;G-LEASED RENTAL</v>
          </cell>
          <cell r="C1373">
            <v>331703.3</v>
          </cell>
          <cell r="D1373">
            <v>375402.55</v>
          </cell>
        </row>
        <row r="1374">
          <cell r="A1374">
            <v>6400375</v>
          </cell>
          <cell r="B1374" t="str">
            <v>A&amp;G-REAL PROERTY RENTAL</v>
          </cell>
          <cell r="C1374">
            <v>1970277.48</v>
          </cell>
          <cell r="D1374">
            <v>5569135.9699999997</v>
          </cell>
        </row>
        <row r="1375">
          <cell r="A1375">
            <v>6400376</v>
          </cell>
          <cell r="B1375" t="str">
            <v>A&amp;G-RIGHT-OF-WAY AND RENTAL PAYMENTS</v>
          </cell>
          <cell r="C1375">
            <v>1520048.25</v>
          </cell>
          <cell r="D1375">
            <v>618069.85</v>
          </cell>
        </row>
        <row r="1376">
          <cell r="A1376">
            <v>6400390</v>
          </cell>
          <cell r="B1376" t="str">
            <v>A&amp;G-MAINTENANCE &amp; REPAIRS</v>
          </cell>
          <cell r="C1376">
            <v>238387.75</v>
          </cell>
          <cell r="D1376">
            <v>2052078.38</v>
          </cell>
        </row>
        <row r="1377">
          <cell r="A1377">
            <v>6400391</v>
          </cell>
          <cell r="B1377" t="str">
            <v>A&amp;G-MAINTENANCE &amp; REPAIRS-STREET CUT FE</v>
          </cell>
          <cell r="C1377">
            <v>212.5</v>
          </cell>
          <cell r="D1377">
            <v>4834.1499999999996</v>
          </cell>
        </row>
        <row r="1378">
          <cell r="A1378">
            <v>6400392</v>
          </cell>
          <cell r="B1378" t="str">
            <v>A&amp;G-MAINTENANCE &amp; REPAIRS-PAVING COSTS</v>
          </cell>
          <cell r="C1378">
            <v>354554.54</v>
          </cell>
          <cell r="D1378">
            <v>3068.96</v>
          </cell>
        </row>
        <row r="1379">
          <cell r="A1379">
            <v>6400393</v>
          </cell>
          <cell r="B1379" t="str">
            <v>MAINTENANCE OF GAS STREET LIGHTS</v>
          </cell>
          <cell r="C1379">
            <v>0</v>
          </cell>
          <cell r="D1379">
            <v>490.35</v>
          </cell>
        </row>
        <row r="1380">
          <cell r="A1380">
            <v>6400400</v>
          </cell>
          <cell r="B1380" t="str">
            <v>A&amp;G-LEASED EQUIPMENT-OFFICE AND MISC</v>
          </cell>
          <cell r="C1380">
            <v>3538.94</v>
          </cell>
          <cell r="D1380">
            <v>15505.95</v>
          </cell>
        </row>
        <row r="1381">
          <cell r="A1381">
            <v>6400410</v>
          </cell>
          <cell r="B1381" t="str">
            <v>A&amp;G-MONTHLY PARKING &amp; VALIDATIONS</v>
          </cell>
          <cell r="C1381">
            <v>29989.9</v>
          </cell>
          <cell r="D1381">
            <v>8445.85</v>
          </cell>
        </row>
        <row r="1382">
          <cell r="A1382">
            <v>6400412</v>
          </cell>
          <cell r="B1382" t="str">
            <v>DIV COMMUNICATION EXPENSE</v>
          </cell>
          <cell r="C1382">
            <v>0</v>
          </cell>
          <cell r="D1382">
            <v>50693.73</v>
          </cell>
        </row>
        <row r="1383">
          <cell r="A1383">
            <v>6400414</v>
          </cell>
          <cell r="B1383" t="str">
            <v>LOSS OR DAMAGE FIDELTY</v>
          </cell>
          <cell r="C1383">
            <v>1150079.6599999999</v>
          </cell>
          <cell r="D1383">
            <v>1607096.75</v>
          </cell>
        </row>
        <row r="1384">
          <cell r="A1384">
            <v>6400416</v>
          </cell>
          <cell r="B1384" t="str">
            <v>LOSS/DAMAGE LEGAL FEES</v>
          </cell>
          <cell r="C1384">
            <v>19944.09</v>
          </cell>
          <cell r="D1384">
            <v>14559.24</v>
          </cell>
        </row>
        <row r="1385">
          <cell r="A1385">
            <v>6400430</v>
          </cell>
          <cell r="B1385" t="str">
            <v>A&amp;G-DIRECTORS EXP &amp; OTHER</v>
          </cell>
          <cell r="C1385">
            <v>58.24</v>
          </cell>
          <cell r="D1385">
            <v>0</v>
          </cell>
        </row>
        <row r="1386">
          <cell r="A1386">
            <v>6400450</v>
          </cell>
          <cell r="B1386" t="str">
            <v>A&amp;G-OTHER MISCELLANEOUS</v>
          </cell>
          <cell r="C1386">
            <v>-11305979.859999999</v>
          </cell>
          <cell r="D1386">
            <v>29931815.93</v>
          </cell>
        </row>
        <row r="1387">
          <cell r="A1387">
            <v>6400460</v>
          </cell>
          <cell r="B1387" t="str">
            <v>A&amp;G-REGULATORY COMMISSION</v>
          </cell>
          <cell r="C1387">
            <v>142.85</v>
          </cell>
          <cell r="D1387">
            <v>181216.72</v>
          </cell>
        </row>
        <row r="1388">
          <cell r="A1388">
            <v>6400470</v>
          </cell>
          <cell r="B1388" t="str">
            <v>A&amp;G-WRITE-OFF EXPENSE/BANK RECONCILIATI</v>
          </cell>
          <cell r="C1388">
            <v>-17282.669999999998</v>
          </cell>
          <cell r="D1388">
            <v>-4004.42</v>
          </cell>
        </row>
        <row r="1389">
          <cell r="A1389">
            <v>6400500</v>
          </cell>
          <cell r="B1389" t="str">
            <v>A&amp;G-QR REVERSAL-OCCUPANCY RELATED</v>
          </cell>
          <cell r="C1389">
            <v>0</v>
          </cell>
          <cell r="D1389">
            <v>570</v>
          </cell>
        </row>
        <row r="1390">
          <cell r="A1390">
            <v>6400590</v>
          </cell>
          <cell r="B1390" t="str">
            <v>A&amp;G-OTHER COST ALLOC TO/FROM BUSINESS U</v>
          </cell>
          <cell r="C1390">
            <v>1700</v>
          </cell>
          <cell r="D1390">
            <v>173679.15</v>
          </cell>
        </row>
        <row r="1391">
          <cell r="A1391">
            <v>6400650</v>
          </cell>
          <cell r="B1391" t="str">
            <v>A&amp;G-BUSINESS LICENSE FEES</v>
          </cell>
          <cell r="C1391">
            <v>130853.59</v>
          </cell>
          <cell r="D1391">
            <v>0</v>
          </cell>
        </row>
        <row r="1392">
          <cell r="A1392">
            <v>6400800</v>
          </cell>
          <cell r="B1392" t="str">
            <v>A&amp;G-A&amp;G TRANSFER</v>
          </cell>
          <cell r="C1392">
            <v>0</v>
          </cell>
          <cell r="D1392">
            <v>-1418442.15</v>
          </cell>
        </row>
        <row r="1393">
          <cell r="A1393">
            <v>6402000</v>
          </cell>
          <cell r="B1393" t="str">
            <v>A&amp;G-OUTSIDE SERVICES</v>
          </cell>
          <cell r="C1393">
            <v>7781.6</v>
          </cell>
          <cell r="D1393">
            <v>3876.45</v>
          </cell>
        </row>
        <row r="1394">
          <cell r="A1394">
            <v>6402001</v>
          </cell>
          <cell r="B1394" t="str">
            <v>A&amp;G-OUTSIDE SERVICES SPECIAL</v>
          </cell>
          <cell r="C1394">
            <v>266053.17</v>
          </cell>
          <cell r="D1394">
            <v>420485.89</v>
          </cell>
        </row>
        <row r="1395">
          <cell r="A1395">
            <v>6404000</v>
          </cell>
          <cell r="B1395" t="str">
            <v>BALANCE SHEET TRANSFER</v>
          </cell>
          <cell r="C1395">
            <v>100</v>
          </cell>
          <cell r="D1395">
            <v>6604312.1500000004</v>
          </cell>
        </row>
        <row r="1396">
          <cell r="A1396">
            <v>6405000</v>
          </cell>
          <cell r="B1396" t="str">
            <v>A&amp;G-MISC GENERAL EXPENSE</v>
          </cell>
          <cell r="C1396">
            <v>-259834.17</v>
          </cell>
          <cell r="D1396">
            <v>-11056557.470000001</v>
          </cell>
        </row>
        <row r="1397">
          <cell r="A1397">
            <v>6405050</v>
          </cell>
          <cell r="B1397" t="str">
            <v>A&amp;G-INCENTIVES</v>
          </cell>
          <cell r="C1397">
            <v>1040726.76</v>
          </cell>
          <cell r="D1397">
            <v>3136601.55</v>
          </cell>
        </row>
        <row r="1398">
          <cell r="A1398">
            <v>6511000</v>
          </cell>
          <cell r="B1398" t="str">
            <v>DEPN-GAS REGULATED TRADITIONAL</v>
          </cell>
          <cell r="C1398">
            <v>173280331.31999999</v>
          </cell>
          <cell r="D1398">
            <v>257843665.13999999</v>
          </cell>
        </row>
        <row r="1399">
          <cell r="A1399">
            <v>6511001</v>
          </cell>
          <cell r="B1399" t="str">
            <v>DEPRECIATION EXP-CAPITAL TOOL REPAIR DI</v>
          </cell>
          <cell r="C1399">
            <v>977246.35</v>
          </cell>
          <cell r="D1399">
            <v>729830.9</v>
          </cell>
        </row>
        <row r="1400">
          <cell r="A1400">
            <v>6511501</v>
          </cell>
          <cell r="B1400" t="str">
            <v>DEPREC EXP KERNMOJ WHEELER RIDGE</v>
          </cell>
          <cell r="C1400">
            <v>857551.94</v>
          </cell>
          <cell r="D1400">
            <v>1346868.98</v>
          </cell>
        </row>
        <row r="1401">
          <cell r="A1401">
            <v>6511502</v>
          </cell>
          <cell r="B1401" t="str">
            <v>DEPREC EXP ALISO CYN EXPANSION</v>
          </cell>
          <cell r="C1401">
            <v>325200.11</v>
          </cell>
          <cell r="D1401">
            <v>605760.26</v>
          </cell>
        </row>
        <row r="1402">
          <cell r="A1402">
            <v>6521000</v>
          </cell>
          <cell r="B1402" t="str">
            <v>AMORTIZATION-REGULATED  GAS</v>
          </cell>
          <cell r="C1402">
            <v>229326.07</v>
          </cell>
          <cell r="D1402">
            <v>171668.62</v>
          </cell>
        </row>
        <row r="1403">
          <cell r="A1403">
            <v>6521001</v>
          </cell>
          <cell r="B1403" t="str">
            <v>AMORT UNDR GRND STORAGE RIGHTS</v>
          </cell>
          <cell r="C1403">
            <v>0</v>
          </cell>
          <cell r="D1403">
            <v>170830.16</v>
          </cell>
        </row>
        <row r="1404">
          <cell r="A1404">
            <v>6610001</v>
          </cell>
          <cell r="B1404" t="str">
            <v>AD VALOREM TAXES</v>
          </cell>
          <cell r="C1404">
            <v>21138513.07</v>
          </cell>
          <cell r="D1404">
            <v>32726937.609999999</v>
          </cell>
        </row>
        <row r="1405">
          <cell r="A1405">
            <v>6710005</v>
          </cell>
          <cell r="B1405" t="str">
            <v>FEDERAL PAYROLL TAXES FUTA</v>
          </cell>
          <cell r="C1405">
            <v>384650.23999999999</v>
          </cell>
          <cell r="D1405">
            <v>401458.25</v>
          </cell>
        </row>
        <row r="1406">
          <cell r="A1406">
            <v>6710006</v>
          </cell>
          <cell r="B1406" t="str">
            <v>FEDERAL PAYROLL TAXES FICA</v>
          </cell>
          <cell r="C1406">
            <v>17915904.710000001</v>
          </cell>
          <cell r="D1406">
            <v>24772358.609999999</v>
          </cell>
        </row>
        <row r="1407">
          <cell r="A1407">
            <v>6710007</v>
          </cell>
          <cell r="B1407" t="str">
            <v>STATE PAYROLL TAXES</v>
          </cell>
          <cell r="C1407">
            <v>352429.44</v>
          </cell>
          <cell r="D1407">
            <v>401132.31</v>
          </cell>
        </row>
        <row r="1408">
          <cell r="A1408">
            <v>6710012</v>
          </cell>
          <cell r="B1408" t="str">
            <v>CONTRA ACCT-REASSIGNED P.T. TO CAP. (GC</v>
          </cell>
          <cell r="C1408">
            <v>0</v>
          </cell>
          <cell r="D1408">
            <v>-297184.89</v>
          </cell>
        </row>
        <row r="1409">
          <cell r="A1409">
            <v>6710013</v>
          </cell>
          <cell r="B1409" t="str">
            <v>CONTRA ACCT ALLOC OF P T TO CAP</v>
          </cell>
          <cell r="C1409">
            <v>0</v>
          </cell>
          <cell r="D1409">
            <v>-1492698.22</v>
          </cell>
        </row>
        <row r="1410">
          <cell r="A1410">
            <v>6710014</v>
          </cell>
          <cell r="B1410" t="str">
            <v>CNTRA ACCT ALLOC OF P T TO MWO O&amp;M</v>
          </cell>
          <cell r="C1410">
            <v>0</v>
          </cell>
          <cell r="D1410">
            <v>-11598947.390000001</v>
          </cell>
        </row>
        <row r="1411">
          <cell r="A1411">
            <v>6710015</v>
          </cell>
          <cell r="B1411" t="str">
            <v>P T EXP @ DETAIL CST CTR MWO O&amp;M</v>
          </cell>
          <cell r="C1411">
            <v>0</v>
          </cell>
          <cell r="D1411">
            <v>11574225.24</v>
          </cell>
        </row>
        <row r="1412">
          <cell r="A1412">
            <v>6710055</v>
          </cell>
          <cell r="B1412" t="str">
            <v>TAXES OTHER THAN INCOME TAXES</v>
          </cell>
          <cell r="C1412">
            <v>3221.02</v>
          </cell>
          <cell r="D1412">
            <v>0</v>
          </cell>
        </row>
        <row r="1413">
          <cell r="A1413">
            <v>6900001</v>
          </cell>
          <cell r="B1413" t="str">
            <v>AFUDC SETTLEMENT CLEARING A/C</v>
          </cell>
          <cell r="C1413">
            <v>2921428.48</v>
          </cell>
          <cell r="D1413">
            <v>-288436.34999999998</v>
          </cell>
        </row>
        <row r="1414">
          <cell r="A1414">
            <v>6900200</v>
          </cell>
          <cell r="B1414" t="str">
            <v>ACCOUNTING ADJ.-NO OVERHEAD APPLIED</v>
          </cell>
          <cell r="C1414">
            <v>0</v>
          </cell>
          <cell r="D1414">
            <v>37137.11</v>
          </cell>
        </row>
        <row r="1415">
          <cell r="A1415">
            <v>6980010</v>
          </cell>
          <cell r="B1415" t="str">
            <v>EXTERNAL SETTLEMENT-SALARIES</v>
          </cell>
          <cell r="C1415">
            <v>-37814424.210000001</v>
          </cell>
          <cell r="D1415">
            <v>-50804765.43</v>
          </cell>
        </row>
        <row r="1416">
          <cell r="A1416">
            <v>6980020</v>
          </cell>
          <cell r="B1416" t="str">
            <v>EXTERNAL SETTLEMENT-EMPLOYEE BENEFITS</v>
          </cell>
          <cell r="C1416">
            <v>-10024954.48</v>
          </cell>
          <cell r="D1416">
            <v>-21027206.48</v>
          </cell>
        </row>
        <row r="1417">
          <cell r="A1417">
            <v>6980030</v>
          </cell>
          <cell r="B1417" t="str">
            <v>EXTERNAL SETTLEMENT-PAYROLL TAXES</v>
          </cell>
          <cell r="C1417">
            <v>-2934491.9</v>
          </cell>
          <cell r="D1417">
            <v>-5782129.8399999999</v>
          </cell>
        </row>
        <row r="1418">
          <cell r="A1418">
            <v>6980040</v>
          </cell>
          <cell r="B1418" t="str">
            <v>EXTERNAL SETTLEMENT-EMPLOYEE EXP EXPENS</v>
          </cell>
          <cell r="C1418">
            <v>-2170349.9500000002</v>
          </cell>
          <cell r="D1418">
            <v>-1335905.3600000001</v>
          </cell>
        </row>
        <row r="1419">
          <cell r="A1419">
            <v>6980050</v>
          </cell>
          <cell r="B1419" t="str">
            <v>EXTERNAL SETTLEMENT-PURCHASED MATERIALS</v>
          </cell>
          <cell r="C1419">
            <v>-26276292.800000001</v>
          </cell>
          <cell r="D1419">
            <v>-98043234.900000006</v>
          </cell>
        </row>
        <row r="1420">
          <cell r="A1420">
            <v>6980060</v>
          </cell>
          <cell r="B1420" t="str">
            <v>EXTERNAL SETTLEMENT-PURCHASED SERVICES</v>
          </cell>
          <cell r="C1420">
            <v>-28643921.760000002</v>
          </cell>
          <cell r="D1420">
            <v>-85418259.319999993</v>
          </cell>
        </row>
        <row r="1421">
          <cell r="A1421">
            <v>6980070</v>
          </cell>
          <cell r="B1421" t="str">
            <v>EXTERNAL SETTLEMENT-FINANCIAL CHARGES</v>
          </cell>
          <cell r="C1421">
            <v>0</v>
          </cell>
          <cell r="D1421">
            <v>-486.5</v>
          </cell>
        </row>
        <row r="1422">
          <cell r="A1422">
            <v>6980080</v>
          </cell>
          <cell r="B1422" t="str">
            <v>EXTERNAL SETTLEMENT-DUES</v>
          </cell>
          <cell r="C1422">
            <v>-1247.4100000000001</v>
          </cell>
          <cell r="D1422">
            <v>-6468.9</v>
          </cell>
        </row>
        <row r="1423">
          <cell r="A1423">
            <v>6980090</v>
          </cell>
          <cell r="B1423" t="str">
            <v>EXTERNAL SETTLEMENT-FLEET</v>
          </cell>
          <cell r="C1423">
            <v>20132134.460000001</v>
          </cell>
          <cell r="D1423">
            <v>15851101.67</v>
          </cell>
        </row>
        <row r="1424">
          <cell r="A1424">
            <v>6980100</v>
          </cell>
          <cell r="B1424" t="str">
            <v>EXTERNAL SETTLEMENT-RENT</v>
          </cell>
          <cell r="C1424">
            <v>0</v>
          </cell>
          <cell r="D1424">
            <v>-994.29</v>
          </cell>
        </row>
        <row r="1425">
          <cell r="A1425">
            <v>6980110</v>
          </cell>
          <cell r="B1425" t="str">
            <v>EXTERNAL SETTLEMENT-GOVERNMENT PAYMENTS</v>
          </cell>
          <cell r="C1425">
            <v>-699147.89</v>
          </cell>
          <cell r="D1425">
            <v>-591516.74</v>
          </cell>
        </row>
        <row r="1426">
          <cell r="A1426">
            <v>6980120</v>
          </cell>
          <cell r="B1426" t="str">
            <v>EXTERNAL SETTLEMENT-CUSTOMER REFUNDS</v>
          </cell>
          <cell r="C1426">
            <v>-311.12</v>
          </cell>
          <cell r="D1426">
            <v>-831.61</v>
          </cell>
        </row>
        <row r="1427">
          <cell r="A1427">
            <v>6980130</v>
          </cell>
          <cell r="B1427" t="str">
            <v>EXTERNAL SETTLEMENT-TELEPHONE CHARGES</v>
          </cell>
          <cell r="C1427">
            <v>5151.91</v>
          </cell>
          <cell r="D1427">
            <v>-103038.16</v>
          </cell>
        </row>
        <row r="1428">
          <cell r="A1428">
            <v>6980140</v>
          </cell>
          <cell r="B1428" t="str">
            <v>EXTERNAL SETTLEMENT-MISCELLANEOUS A&amp;G</v>
          </cell>
          <cell r="C1428">
            <v>260622.22</v>
          </cell>
          <cell r="D1428">
            <v>98848.14</v>
          </cell>
        </row>
        <row r="1429">
          <cell r="A1429">
            <v>6980160</v>
          </cell>
          <cell r="B1429" t="str">
            <v>EXTERNAL SETTLEMENT-MISCLLEANEOUS CORPO</v>
          </cell>
          <cell r="C1429">
            <v>-6341924.9500000002</v>
          </cell>
          <cell r="D1429">
            <v>-14179273.66</v>
          </cell>
        </row>
        <row r="1430">
          <cell r="A1430">
            <v>6980170</v>
          </cell>
          <cell r="B1430" t="str">
            <v>EXTERNAL SETTLEMENT-DEPRECIATION &amp; AMOR</v>
          </cell>
          <cell r="C1430">
            <v>-1159575.26</v>
          </cell>
          <cell r="D1430">
            <v>-729830.9</v>
          </cell>
        </row>
        <row r="1431">
          <cell r="A1431">
            <v>6980210</v>
          </cell>
          <cell r="B1431" t="str">
            <v>EXTERNAL SETTLEMENT-ALLOCATION</v>
          </cell>
          <cell r="C1431">
            <v>60935.86</v>
          </cell>
          <cell r="D1431">
            <v>217167.91</v>
          </cell>
        </row>
        <row r="1432">
          <cell r="A1432">
            <v>6980220</v>
          </cell>
          <cell r="B1432" t="str">
            <v>EXTERNAL SETTLEMENT-SECONDARY COST</v>
          </cell>
          <cell r="C1432">
            <v>-34092246.159999996</v>
          </cell>
          <cell r="D1432">
            <v>35153578.990000002</v>
          </cell>
        </row>
        <row r="1433">
          <cell r="A1433">
            <v>6980240</v>
          </cell>
          <cell r="B1433" t="str">
            <v>EXTERNAL SETTLEMENT-AFUDC</v>
          </cell>
          <cell r="C1433">
            <v>-2712764.15</v>
          </cell>
          <cell r="D1433">
            <v>-4135151.15</v>
          </cell>
        </row>
        <row r="1434">
          <cell r="A1434">
            <v>6980250</v>
          </cell>
          <cell r="B1434" t="str">
            <v>EXTERNAL SETTLEMENT-CASH DISCOUNT</v>
          </cell>
          <cell r="C1434">
            <v>40126.11</v>
          </cell>
          <cell r="D1434">
            <v>0</v>
          </cell>
        </row>
        <row r="1435">
          <cell r="A1435">
            <v>6980260</v>
          </cell>
          <cell r="B1435" t="str">
            <v>EXTERNAL SETTLEMENT-SHOP ORDERS</v>
          </cell>
          <cell r="C1435">
            <v>392.87</v>
          </cell>
          <cell r="D1435">
            <v>0</v>
          </cell>
        </row>
        <row r="1436">
          <cell r="A1436">
            <v>6980290</v>
          </cell>
          <cell r="B1436" t="str">
            <v>EXTERNAL SETTLEMENT-MATERIAL OVERHEAD</v>
          </cell>
          <cell r="C1436">
            <v>3248.92</v>
          </cell>
          <cell r="D1436">
            <v>-5534476.0099999998</v>
          </cell>
        </row>
        <row r="1437">
          <cell r="A1437">
            <v>6980300</v>
          </cell>
          <cell r="B1437" t="str">
            <v>EXTERNAL SETTLEMENT-DEPARTMENT OVERHEAD</v>
          </cell>
          <cell r="C1437">
            <v>4783.1000000000004</v>
          </cell>
          <cell r="D1437">
            <v>-1621531.78</v>
          </cell>
        </row>
        <row r="1438">
          <cell r="A1438">
            <v>6980380</v>
          </cell>
          <cell r="B1438" t="str">
            <v>EXTERNAL SETTLEMENT-FI TRANSFERS</v>
          </cell>
          <cell r="C1438">
            <v>12355350.859999999</v>
          </cell>
          <cell r="D1438">
            <v>20684912.829999998</v>
          </cell>
        </row>
        <row r="1439">
          <cell r="A1439">
            <v>6999000</v>
          </cell>
          <cell r="B1439" t="str">
            <v>TRANSFER TO BALANCE SHEET</v>
          </cell>
          <cell r="C1439">
            <v>-3358.1</v>
          </cell>
          <cell r="D1439">
            <v>1226939.08</v>
          </cell>
        </row>
        <row r="1440">
          <cell r="A1440">
            <v>6999101</v>
          </cell>
          <cell r="B1440" t="str">
            <v>FI/CO RECON-GROUP VICE PRESIDENT</v>
          </cell>
          <cell r="C1440">
            <v>1677335.1</v>
          </cell>
          <cell r="D1440">
            <v>430322.62</v>
          </cell>
        </row>
        <row r="1441">
          <cell r="A1441">
            <v>6999102</v>
          </cell>
          <cell r="B1441" t="str">
            <v>FI/CO RECON-ADMIN. SERV.-OTHER</v>
          </cell>
          <cell r="C1441">
            <v>383141.14</v>
          </cell>
          <cell r="D1441">
            <v>491237.56</v>
          </cell>
        </row>
        <row r="1442">
          <cell r="A1442">
            <v>6999103</v>
          </cell>
          <cell r="B1442" t="str">
            <v>FI/CO RECON-OFFICES SERVICES</v>
          </cell>
          <cell r="C1442">
            <v>1209520.8</v>
          </cell>
          <cell r="D1442">
            <v>3226372.42</v>
          </cell>
        </row>
        <row r="1443">
          <cell r="A1443">
            <v>6999104</v>
          </cell>
          <cell r="B1443" t="str">
            <v>FI/CO RECON-REAL ESTATE &amp; FAC.</v>
          </cell>
          <cell r="C1443">
            <v>4300668.5999999996</v>
          </cell>
          <cell r="D1443">
            <v>2155142.48</v>
          </cell>
        </row>
        <row r="1444">
          <cell r="A1444">
            <v>6999105</v>
          </cell>
          <cell r="B1444" t="str">
            <v>FI/CO RECON-ENVIRON. &amp; SAFETY</v>
          </cell>
          <cell r="C1444">
            <v>1890003.45</v>
          </cell>
          <cell r="D1444">
            <v>1772848.83</v>
          </cell>
        </row>
        <row r="1445">
          <cell r="A1445">
            <v>6999106</v>
          </cell>
          <cell r="B1445" t="str">
            <v>FI/CO RECON-FIN. OFF. &amp; STAFF</v>
          </cell>
          <cell r="C1445">
            <v>594037.41</v>
          </cell>
          <cell r="D1445">
            <v>438944.19</v>
          </cell>
        </row>
        <row r="1446">
          <cell r="A1446">
            <v>6999107</v>
          </cell>
          <cell r="B1446" t="str">
            <v>FI/CO RECON-AUDIT SERVICES</v>
          </cell>
          <cell r="C1446">
            <v>898203.57</v>
          </cell>
          <cell r="D1446">
            <v>568302.32999999996</v>
          </cell>
        </row>
        <row r="1447">
          <cell r="A1447">
            <v>6999108</v>
          </cell>
          <cell r="B1447" t="str">
            <v>FI/CO RECON-INVESTOR RELATIONS</v>
          </cell>
          <cell r="C1447">
            <v>829501.72</v>
          </cell>
          <cell r="D1447">
            <v>319749.7</v>
          </cell>
        </row>
        <row r="1448">
          <cell r="A1448">
            <v>6999109</v>
          </cell>
          <cell r="B1448" t="str">
            <v>FI/CO RECON-CONTROLL. OFF. &amp; STF</v>
          </cell>
          <cell r="C1448">
            <v>153874.96</v>
          </cell>
          <cell r="D1448">
            <v>100423</v>
          </cell>
        </row>
        <row r="1449">
          <cell r="A1449">
            <v>6999110</v>
          </cell>
          <cell r="B1449" t="str">
            <v>FI/CO RECON-TAX SERVICES</v>
          </cell>
          <cell r="C1449">
            <v>1161736.3700000001</v>
          </cell>
          <cell r="D1449">
            <v>747988.37</v>
          </cell>
        </row>
        <row r="1450">
          <cell r="A1450">
            <v>6999111</v>
          </cell>
          <cell r="B1450" t="str">
            <v>FI/CO RECON-FINANCIAL REPORTING</v>
          </cell>
          <cell r="C1450">
            <v>457047.66</v>
          </cell>
          <cell r="D1450">
            <v>1249263.68</v>
          </cell>
        </row>
        <row r="1451">
          <cell r="A1451">
            <v>6999112</v>
          </cell>
          <cell r="B1451" t="str">
            <v>FI/CO RECON-UTILITY ACCOUNTING</v>
          </cell>
          <cell r="C1451">
            <v>720150.36</v>
          </cell>
          <cell r="D1451">
            <v>493577.61</v>
          </cell>
        </row>
        <row r="1452">
          <cell r="A1452">
            <v>6999113</v>
          </cell>
          <cell r="B1452" t="str">
            <v>FI/CO RECON-BUD/PER MEAS &amp; AF/AC</v>
          </cell>
          <cell r="C1452">
            <v>377297.97</v>
          </cell>
          <cell r="D1452">
            <v>183650.51</v>
          </cell>
        </row>
        <row r="1453">
          <cell r="A1453">
            <v>6999114</v>
          </cell>
          <cell r="B1453" t="str">
            <v>FI/CO RECON-AFFILIATE COMPLIANCE</v>
          </cell>
          <cell r="C1453">
            <v>194315.68</v>
          </cell>
          <cell r="D1453">
            <v>487839.14</v>
          </cell>
        </row>
        <row r="1454">
          <cell r="A1454">
            <v>6999116</v>
          </cell>
          <cell r="B1454" t="str">
            <v>FI/CO RECON-PAYROLL</v>
          </cell>
          <cell r="C1454">
            <v>759231.46</v>
          </cell>
          <cell r="D1454">
            <v>1322637.06</v>
          </cell>
        </row>
        <row r="1455">
          <cell r="A1455">
            <v>6999117</v>
          </cell>
          <cell r="B1455" t="str">
            <v>FI/CO RECON-ACCOUNTS PAYABLE</v>
          </cell>
          <cell r="C1455">
            <v>118861.37</v>
          </cell>
          <cell r="D1455">
            <v>57521.05</v>
          </cell>
        </row>
        <row r="1456">
          <cell r="A1456">
            <v>6999118</v>
          </cell>
          <cell r="B1456" t="str">
            <v>FI/CO RECON-CORPORATE PLANNING</v>
          </cell>
          <cell r="C1456">
            <v>0</v>
          </cell>
          <cell r="D1456">
            <v>1308724.46</v>
          </cell>
        </row>
        <row r="1457">
          <cell r="A1457">
            <v>6999119</v>
          </cell>
          <cell r="B1457" t="str">
            <v>FI/CO RECON-INFO. TECH.-OTHER</v>
          </cell>
          <cell r="C1457">
            <v>1982813.22</v>
          </cell>
          <cell r="D1457">
            <v>1824019.9</v>
          </cell>
        </row>
        <row r="1458">
          <cell r="A1458">
            <v>6999120</v>
          </cell>
          <cell r="B1458" t="str">
            <v>FI/CO RECON-SOFT DEV-CORP SH SER</v>
          </cell>
          <cell r="C1458">
            <v>2704246.06</v>
          </cell>
          <cell r="D1458">
            <v>1322894.1499999999</v>
          </cell>
        </row>
        <row r="1459">
          <cell r="A1459">
            <v>6999121</v>
          </cell>
          <cell r="B1459" t="str">
            <v>FI/CO RECON-SOFT DEV-CUST. CARE</v>
          </cell>
          <cell r="C1459">
            <v>5134842.62</v>
          </cell>
          <cell r="D1459">
            <v>1141570.8400000001</v>
          </cell>
        </row>
        <row r="1460">
          <cell r="A1460">
            <v>6999122</v>
          </cell>
          <cell r="B1460" t="str">
            <v>FI/CO RECON-SOFT DEV-DIST OPS</v>
          </cell>
          <cell r="C1460">
            <v>3682926.87</v>
          </cell>
          <cell r="D1460">
            <v>2228929</v>
          </cell>
        </row>
        <row r="1461">
          <cell r="A1461">
            <v>6999123</v>
          </cell>
          <cell r="B1461" t="str">
            <v>FI/CO RECON-INFRASTRUCTURE TECH.</v>
          </cell>
          <cell r="C1461">
            <v>3077357.42</v>
          </cell>
          <cell r="D1461">
            <v>-327417.01</v>
          </cell>
        </row>
        <row r="1462">
          <cell r="A1462">
            <v>6999124</v>
          </cell>
          <cell r="B1462" t="str">
            <v>FI/CO RECON-IT OPERATIONS</v>
          </cell>
          <cell r="C1462">
            <v>13415851.310000001</v>
          </cell>
          <cell r="D1462">
            <v>8802726.9600000009</v>
          </cell>
        </row>
        <row r="1463">
          <cell r="A1463">
            <v>6999125</v>
          </cell>
          <cell r="B1463" t="str">
            <v>FI/CO RECON-IT BUSINESS PARTNER</v>
          </cell>
          <cell r="C1463">
            <v>0</v>
          </cell>
          <cell r="D1463">
            <v>915.84</v>
          </cell>
        </row>
        <row r="1464">
          <cell r="A1464">
            <v>6999128</v>
          </cell>
          <cell r="B1464" t="str">
            <v>FI/CO RECON-TREASURY</v>
          </cell>
          <cell r="C1464">
            <v>2527559.5299999998</v>
          </cell>
          <cell r="D1464">
            <v>2040226.04</v>
          </cell>
        </row>
        <row r="1465">
          <cell r="A1465">
            <v>6999129</v>
          </cell>
          <cell r="B1465" t="str">
            <v>FI/CO RECON-HUMAN RESOURCES</v>
          </cell>
          <cell r="C1465">
            <v>-822711.21</v>
          </cell>
          <cell r="D1465">
            <v>-3149007.99</v>
          </cell>
        </row>
        <row r="1466">
          <cell r="A1466">
            <v>6999130</v>
          </cell>
          <cell r="B1466" t="str">
            <v>FI/CO RECON-LEGAL-GEN. COUNSEL</v>
          </cell>
          <cell r="C1466">
            <v>6288619.5899999999</v>
          </cell>
          <cell r="D1466">
            <v>3554464.29</v>
          </cell>
        </row>
        <row r="1467">
          <cell r="A1467">
            <v>6999131</v>
          </cell>
          <cell r="B1467" t="str">
            <v>FI/CO RECON-EXTERNAL AFFAIRS</v>
          </cell>
          <cell r="C1467">
            <v>4061522.58</v>
          </cell>
          <cell r="D1467">
            <v>3322525.09</v>
          </cell>
        </row>
        <row r="1468">
          <cell r="A1468">
            <v>6999132</v>
          </cell>
          <cell r="B1468" t="str">
            <v>FI/CO RECON-CORP. COMMUNICATIONS</v>
          </cell>
          <cell r="C1468">
            <v>2838726.32</v>
          </cell>
          <cell r="D1468">
            <v>3248167.96</v>
          </cell>
        </row>
        <row r="1469">
          <cell r="A1469">
            <v>6999146</v>
          </cell>
          <cell r="B1469" t="str">
            <v>FI/CO RECON-PROC DIRECTOR CCTR</v>
          </cell>
          <cell r="C1469">
            <v>410242.15</v>
          </cell>
          <cell r="D1469">
            <v>1585187.81</v>
          </cell>
        </row>
        <row r="1470">
          <cell r="A1470">
            <v>6999147</v>
          </cell>
          <cell r="B1470" t="str">
            <v>FI/CO RECON-STR SOURCING CCTR</v>
          </cell>
          <cell r="C1470">
            <v>190687.75</v>
          </cell>
          <cell r="D1470">
            <v>355652.08</v>
          </cell>
        </row>
        <row r="1471">
          <cell r="A1471">
            <v>6999149</v>
          </cell>
          <cell r="B1471" t="str">
            <v>FI/CO RECON-SUPPL DIVERSITY CCTR</v>
          </cell>
          <cell r="C1471">
            <v>648606.56000000006</v>
          </cell>
          <cell r="D1471">
            <v>761527.33</v>
          </cell>
        </row>
        <row r="1472">
          <cell r="A1472">
            <v>6999150</v>
          </cell>
          <cell r="B1472" t="str">
            <v>FI/CO RECON-SVC CONTRACT CCTR</v>
          </cell>
          <cell r="C1472">
            <v>1422083.04</v>
          </cell>
          <cell r="D1472">
            <v>1065501.57</v>
          </cell>
        </row>
        <row r="1473">
          <cell r="A1473">
            <v>6999152</v>
          </cell>
          <cell r="B1473" t="str">
            <v>FI/CO RECON-MP&amp;L ASSESMENT</v>
          </cell>
          <cell r="C1473">
            <v>-1925.06</v>
          </cell>
          <cell r="D1473">
            <v>464496.25</v>
          </cell>
        </row>
        <row r="1474">
          <cell r="A1474">
            <v>6999158</v>
          </cell>
          <cell r="B1474" t="str">
            <v>FI/CO RECON-CORPORATE ECONOMICS</v>
          </cell>
          <cell r="C1474">
            <v>294663.03000000003</v>
          </cell>
          <cell r="D1474">
            <v>60.45</v>
          </cell>
        </row>
        <row r="1475">
          <cell r="A1475">
            <v>6999161</v>
          </cell>
          <cell r="B1475" t="str">
            <v>FI/CO RECON-A&amp;G TO I/O POOL</v>
          </cell>
          <cell r="C1475">
            <v>327371.5</v>
          </cell>
          <cell r="D1475">
            <v>211081.94</v>
          </cell>
        </row>
        <row r="1476">
          <cell r="A1476">
            <v>6999185</v>
          </cell>
          <cell r="B1476" t="str">
            <v>FI/CO RECON-MERGER</v>
          </cell>
          <cell r="C1476">
            <v>441641.54</v>
          </cell>
          <cell r="D1476">
            <v>1276740.55</v>
          </cell>
        </row>
        <row r="1477">
          <cell r="A1477">
            <v>6999186</v>
          </cell>
          <cell r="B1477" t="str">
            <v>FI/CO RECON-DEPRECIATION ASSESS</v>
          </cell>
          <cell r="C1477">
            <v>0</v>
          </cell>
          <cell r="D1477">
            <v>1944463.1</v>
          </cell>
        </row>
        <row r="1478">
          <cell r="A1478">
            <v>6999200</v>
          </cell>
          <cell r="B1478" t="str">
            <v>FI/CO RECON ACCT-INTERNAL SETTLEMENTS</v>
          </cell>
          <cell r="C1478">
            <v>782587</v>
          </cell>
          <cell r="D1478">
            <v>-73090.02</v>
          </cell>
        </row>
        <row r="1479">
          <cell r="A1479">
            <v>6999201</v>
          </cell>
          <cell r="B1479" t="str">
            <v>FI/CO RECON-INT SETT-SALARIES</v>
          </cell>
          <cell r="C1479">
            <v>2579760.84</v>
          </cell>
          <cell r="D1479">
            <v>4767413.7</v>
          </cell>
        </row>
        <row r="1480">
          <cell r="A1480">
            <v>6999202</v>
          </cell>
          <cell r="B1480" t="str">
            <v>FI/CO RECON-INT SETT-EMP BEN</v>
          </cell>
          <cell r="C1480">
            <v>1416763.69</v>
          </cell>
          <cell r="D1480">
            <v>-305655.98</v>
          </cell>
        </row>
        <row r="1481">
          <cell r="A1481">
            <v>6999203</v>
          </cell>
          <cell r="B1481" t="str">
            <v>FI/CO RECON-INT SETT-PR TAXES</v>
          </cell>
          <cell r="C1481">
            <v>167482.79999999999</v>
          </cell>
          <cell r="D1481">
            <v>249428.69</v>
          </cell>
        </row>
        <row r="1482">
          <cell r="A1482">
            <v>6999204</v>
          </cell>
          <cell r="B1482" t="str">
            <v>FI/CO RECON-INT SETT-EMP TRAVEL</v>
          </cell>
          <cell r="C1482">
            <v>185131.09</v>
          </cell>
          <cell r="D1482">
            <v>178524.59</v>
          </cell>
        </row>
        <row r="1483">
          <cell r="A1483">
            <v>6999205</v>
          </cell>
          <cell r="B1483" t="str">
            <v>FI/CO RECON-INT SETT-PURCH MAT</v>
          </cell>
          <cell r="C1483">
            <v>4345318.76</v>
          </cell>
          <cell r="D1483">
            <v>2128612.65</v>
          </cell>
        </row>
        <row r="1484">
          <cell r="A1484">
            <v>6999206</v>
          </cell>
          <cell r="B1484" t="str">
            <v>FI/CO RECON-INT SETT-PURCH SER</v>
          </cell>
          <cell r="C1484">
            <v>10770540.300000001</v>
          </cell>
          <cell r="D1484">
            <v>13694000.58</v>
          </cell>
        </row>
        <row r="1485">
          <cell r="A1485">
            <v>6999207</v>
          </cell>
          <cell r="B1485" t="str">
            <v>FI/CO RECON-INT SETT-FIN CHRG</v>
          </cell>
          <cell r="C1485">
            <v>1358797.1</v>
          </cell>
          <cell r="D1485">
            <v>641425.68999999994</v>
          </cell>
        </row>
        <row r="1486">
          <cell r="A1486">
            <v>6999208</v>
          </cell>
          <cell r="B1486" t="str">
            <v>FI/CO RECON-INT SETT-DUES</v>
          </cell>
          <cell r="C1486">
            <v>529.75</v>
          </cell>
          <cell r="D1486">
            <v>150</v>
          </cell>
        </row>
        <row r="1487">
          <cell r="A1487">
            <v>6999209</v>
          </cell>
          <cell r="B1487" t="str">
            <v>FI/CO RECON-INT SETT-FLEET</v>
          </cell>
          <cell r="C1487">
            <v>-15061.76</v>
          </cell>
          <cell r="D1487">
            <v>59105.32</v>
          </cell>
        </row>
        <row r="1488">
          <cell r="A1488">
            <v>6999210</v>
          </cell>
          <cell r="B1488" t="str">
            <v>FI/CO RECON-INT SETT-RENT</v>
          </cell>
          <cell r="C1488">
            <v>-55425</v>
          </cell>
          <cell r="D1488">
            <v>0</v>
          </cell>
        </row>
        <row r="1489">
          <cell r="A1489">
            <v>6999211</v>
          </cell>
          <cell r="B1489" t="str">
            <v>FI/CO RECON-INT SETT-GOV PYMT</v>
          </cell>
          <cell r="C1489">
            <v>-100</v>
          </cell>
          <cell r="D1489">
            <v>0</v>
          </cell>
        </row>
        <row r="1490">
          <cell r="A1490">
            <v>6999213</v>
          </cell>
          <cell r="B1490" t="str">
            <v>FI/CO RECON-INT SETT-TEL CHRGS</v>
          </cell>
          <cell r="C1490">
            <v>102869.91</v>
          </cell>
          <cell r="D1490">
            <v>9214.56</v>
          </cell>
        </row>
        <row r="1491">
          <cell r="A1491">
            <v>6999214</v>
          </cell>
          <cell r="B1491" t="str">
            <v>FI/CO RECON-INT SETT-MISC A&amp;G</v>
          </cell>
          <cell r="C1491">
            <v>-200</v>
          </cell>
          <cell r="D1491">
            <v>28783.73</v>
          </cell>
        </row>
        <row r="1492">
          <cell r="A1492">
            <v>6999216</v>
          </cell>
          <cell r="B1492" t="str">
            <v>FI/CO RECON-INT SETT-MISC CORP</v>
          </cell>
          <cell r="C1492">
            <v>16429084.029999999</v>
          </cell>
          <cell r="D1492">
            <v>26640998.18</v>
          </cell>
        </row>
        <row r="1493">
          <cell r="A1493">
            <v>6999217</v>
          </cell>
          <cell r="B1493" t="str">
            <v>FI/CO RECON-INT SETT-DEPR&amp;AMOR</v>
          </cell>
          <cell r="C1493">
            <v>6668834.1900000004</v>
          </cell>
          <cell r="D1493">
            <v>1797952.07</v>
          </cell>
        </row>
        <row r="1494">
          <cell r="A1494">
            <v>6999218</v>
          </cell>
          <cell r="B1494" t="str">
            <v>FI/CO RECON-INT SETT-PROP TAX</v>
          </cell>
          <cell r="C1494">
            <v>106434.69</v>
          </cell>
          <cell r="D1494">
            <v>0</v>
          </cell>
        </row>
        <row r="1495">
          <cell r="A1495">
            <v>6999221</v>
          </cell>
          <cell r="B1495" t="str">
            <v>FI/CO RECON-INT SETT-TRANSFER</v>
          </cell>
          <cell r="C1495">
            <v>0</v>
          </cell>
          <cell r="D1495">
            <v>-102516.19</v>
          </cell>
        </row>
        <row r="1496">
          <cell r="A1496">
            <v>6999222</v>
          </cell>
          <cell r="B1496" t="str">
            <v>FI/CO RECON-INT SETT-SEC COSTS</v>
          </cell>
          <cell r="C1496">
            <v>-124998.72</v>
          </cell>
          <cell r="D1496">
            <v>270668.03000000003</v>
          </cell>
        </row>
        <row r="1497">
          <cell r="A1497">
            <v>6999224</v>
          </cell>
          <cell r="B1497" t="str">
            <v>FI/CO RECON-INT SETT-AFUDC</v>
          </cell>
          <cell r="C1497">
            <v>0</v>
          </cell>
          <cell r="D1497">
            <v>-70426.820000000007</v>
          </cell>
        </row>
        <row r="1498">
          <cell r="A1498">
            <v>6999225</v>
          </cell>
          <cell r="B1498" t="str">
            <v>FI/CO RECON-INT SETT-SHOP ORD</v>
          </cell>
          <cell r="C1498">
            <v>1.17</v>
          </cell>
          <cell r="D1498">
            <v>0</v>
          </cell>
        </row>
        <row r="1499">
          <cell r="A1499">
            <v>6999229</v>
          </cell>
          <cell r="B1499" t="str">
            <v>FI/CO RECON-INT SETT-MATL OH</v>
          </cell>
          <cell r="C1499">
            <v>-1448.59</v>
          </cell>
          <cell r="D1499">
            <v>0</v>
          </cell>
        </row>
        <row r="1500">
          <cell r="A1500">
            <v>6999230</v>
          </cell>
          <cell r="B1500" t="str">
            <v>FI/CO RECON-INT SETT-DEPT OH</v>
          </cell>
          <cell r="C1500">
            <v>-158472.32999999999</v>
          </cell>
          <cell r="D1500">
            <v>0</v>
          </cell>
        </row>
        <row r="1501">
          <cell r="A1501">
            <v>6999238</v>
          </cell>
          <cell r="B1501" t="str">
            <v>FI/CO RECON-INT SETT-FI TRANSFERS</v>
          </cell>
          <cell r="C1501">
            <v>85197.46</v>
          </cell>
          <cell r="D1501">
            <v>0</v>
          </cell>
        </row>
        <row r="1502">
          <cell r="A1502">
            <v>6999400</v>
          </cell>
          <cell r="B1502" t="str">
            <v>FI/CO RECON-MISCELLANEOUS</v>
          </cell>
          <cell r="C1502">
            <v>112456.03</v>
          </cell>
          <cell r="D1502">
            <v>69526.350000000006</v>
          </cell>
        </row>
        <row r="1503">
          <cell r="A1503">
            <v>7000020</v>
          </cell>
          <cell r="B1503" t="str">
            <v>ACCOUNTING ADJUSTMENTS-GAS MISC REV</v>
          </cell>
          <cell r="C1503">
            <v>0</v>
          </cell>
          <cell r="D1503">
            <v>-104760.79</v>
          </cell>
        </row>
        <row r="1504">
          <cell r="A1504">
            <v>7000025</v>
          </cell>
          <cell r="B1504" t="str">
            <v>ACCTG ADJ - INTERCOMPANY</v>
          </cell>
          <cell r="C1504">
            <v>0</v>
          </cell>
          <cell r="D1504">
            <v>24356804.289999999</v>
          </cell>
        </row>
        <row r="1505">
          <cell r="A1505">
            <v>7000100</v>
          </cell>
          <cell r="B1505" t="str">
            <v>ACCOUNTING ADJUSTMENTS-LABOR</v>
          </cell>
          <cell r="C1505">
            <v>-1468.21</v>
          </cell>
          <cell r="D1505">
            <v>1596000.5</v>
          </cell>
        </row>
        <row r="1506">
          <cell r="A1506">
            <v>7000200</v>
          </cell>
          <cell r="B1506" t="str">
            <v>ACCOUNTING ADJUSTMENTS-EMPLOYEEE BENEFI</v>
          </cell>
          <cell r="C1506">
            <v>0</v>
          </cell>
          <cell r="D1506">
            <v>-2416635</v>
          </cell>
        </row>
        <row r="1507">
          <cell r="A1507">
            <v>7000300</v>
          </cell>
          <cell r="B1507" t="str">
            <v>ACCOUNTING ADJUSTMENTS-PURCH  MATERIALS</v>
          </cell>
          <cell r="C1507">
            <v>0</v>
          </cell>
          <cell r="D1507">
            <v>647700.86</v>
          </cell>
        </row>
        <row r="1508">
          <cell r="A1508">
            <v>7000301</v>
          </cell>
          <cell r="B1508" t="str">
            <v>ACCOUNTING ADJUSTMENTS-PURCH  MATER-FER</v>
          </cell>
          <cell r="C1508">
            <v>0</v>
          </cell>
          <cell r="D1508">
            <v>-301643.96999999997</v>
          </cell>
        </row>
        <row r="1509">
          <cell r="A1509">
            <v>7000400</v>
          </cell>
          <cell r="B1509" t="str">
            <v>ACCOUNTING ADJUSTMENTS-PURCH SERVICES</v>
          </cell>
          <cell r="C1509">
            <v>-100000</v>
          </cell>
          <cell r="D1509">
            <v>100000</v>
          </cell>
        </row>
        <row r="1510">
          <cell r="A1510">
            <v>7000700</v>
          </cell>
          <cell r="B1510" t="str">
            <v>ACCOUNTING ADJUSTMENTS-A&amp;G</v>
          </cell>
          <cell r="C1510">
            <v>-3552777.02</v>
          </cell>
          <cell r="D1510">
            <v>-13382694.83</v>
          </cell>
        </row>
        <row r="1511">
          <cell r="A1511">
            <v>7000701</v>
          </cell>
          <cell r="B1511" t="str">
            <v>ACCOUNTING ADJUSTMENTS-A&amp;G-FERC OFFSET</v>
          </cell>
          <cell r="C1511">
            <v>0</v>
          </cell>
          <cell r="D1511">
            <v>319541.59000000003</v>
          </cell>
        </row>
        <row r="1512">
          <cell r="A1512">
            <v>7000707</v>
          </cell>
          <cell r="B1512" t="str">
            <v>ACCOUNTING ADJUSTMENTS-OVERHEADS</v>
          </cell>
          <cell r="C1512">
            <v>0</v>
          </cell>
          <cell r="D1512">
            <v>3550775.7</v>
          </cell>
        </row>
        <row r="1513">
          <cell r="A1513">
            <v>7000730</v>
          </cell>
          <cell r="B1513" t="str">
            <v>ACCOUNTING ADJUSTMENTS-GAS BAD DEBTS</v>
          </cell>
          <cell r="C1513">
            <v>476459.95</v>
          </cell>
          <cell r="D1513">
            <v>452130.31</v>
          </cell>
        </row>
        <row r="1514">
          <cell r="A1514">
            <v>7000800</v>
          </cell>
          <cell r="B1514" t="str">
            <v>ACCOUNTING ADJUSTMENTS-MISCELLANEOUS</v>
          </cell>
          <cell r="C1514">
            <v>0</v>
          </cell>
          <cell r="D1514">
            <v>-3328428</v>
          </cell>
        </row>
        <row r="1515">
          <cell r="A1515">
            <v>7040001</v>
          </cell>
          <cell r="B1515" t="str">
            <v>PENALTIES</v>
          </cell>
          <cell r="C1515">
            <v>56010</v>
          </cell>
          <cell r="D1515">
            <v>0</v>
          </cell>
        </row>
        <row r="1516">
          <cell r="A1516">
            <v>7050234</v>
          </cell>
          <cell r="B1516" t="str">
            <v>OTHER INC DED DONATION HEALTH AND HUMAN</v>
          </cell>
          <cell r="C1516">
            <v>-122495</v>
          </cell>
          <cell r="D1516">
            <v>1215083.95</v>
          </cell>
        </row>
        <row r="1517">
          <cell r="A1517">
            <v>7050235</v>
          </cell>
          <cell r="B1517" t="str">
            <v>OTHER INC DED DONATION-EDUCATION</v>
          </cell>
          <cell r="C1517">
            <v>508859</v>
          </cell>
          <cell r="D1517">
            <v>466302.43</v>
          </cell>
        </row>
        <row r="1518">
          <cell r="A1518">
            <v>7050236</v>
          </cell>
          <cell r="B1518" t="str">
            <v>OTHER INC DED DONATION-ARTS &amp; CULTURE</v>
          </cell>
          <cell r="C1518">
            <v>152652</v>
          </cell>
          <cell r="D1518">
            <v>152349</v>
          </cell>
        </row>
        <row r="1519">
          <cell r="A1519">
            <v>7050237</v>
          </cell>
          <cell r="B1519" t="str">
            <v>OTHER INC DED DONATION-CHARITABLE CIVIC</v>
          </cell>
          <cell r="C1519">
            <v>498596.57</v>
          </cell>
          <cell r="D1519">
            <v>513256.5</v>
          </cell>
        </row>
        <row r="1520">
          <cell r="A1520">
            <v>7050240</v>
          </cell>
          <cell r="B1520" t="str">
            <v>OTH INC DED DONATION-NON CHARITABLE CIV</v>
          </cell>
          <cell r="C1520">
            <v>291539.13</v>
          </cell>
          <cell r="D1520">
            <v>460591</v>
          </cell>
        </row>
        <row r="1521">
          <cell r="A1521">
            <v>7050241</v>
          </cell>
          <cell r="B1521" t="str">
            <v>OTH INC DED DONATION-LOBBYING RELATED T</v>
          </cell>
          <cell r="C1521">
            <v>0</v>
          </cell>
          <cell r="D1521">
            <v>33204</v>
          </cell>
        </row>
        <row r="1522">
          <cell r="A1522">
            <v>7070002</v>
          </cell>
          <cell r="B1522" t="str">
            <v>MISC CONTRIBUTIONS</v>
          </cell>
          <cell r="C1522">
            <v>0</v>
          </cell>
          <cell r="D1522">
            <v>3695000</v>
          </cell>
        </row>
        <row r="1523">
          <cell r="A1523">
            <v>7080001</v>
          </cell>
          <cell r="B1523" t="str">
            <v>AMORT CAP STCK EXP $10 SER PRF</v>
          </cell>
          <cell r="C1523">
            <v>183108.08</v>
          </cell>
          <cell r="D1523">
            <v>274662.12</v>
          </cell>
        </row>
        <row r="1524">
          <cell r="A1524">
            <v>7301001</v>
          </cell>
          <cell r="B1524" t="str">
            <v>FIT UTILITY OPERATING INCOME</v>
          </cell>
          <cell r="C1524">
            <v>64479197</v>
          </cell>
          <cell r="D1524">
            <v>33429450.27</v>
          </cell>
        </row>
        <row r="1525">
          <cell r="A1525">
            <v>7301002</v>
          </cell>
          <cell r="B1525" t="str">
            <v>FIT OTHR INCOME &amp; DEDUCTIONS</v>
          </cell>
          <cell r="C1525">
            <v>4322805</v>
          </cell>
          <cell r="D1525">
            <v>2464630.88</v>
          </cell>
        </row>
        <row r="1526">
          <cell r="A1526">
            <v>7301005</v>
          </cell>
          <cell r="B1526" t="str">
            <v>INVST TAX CR ADJ 6% INCRMNTL</v>
          </cell>
          <cell r="C1526">
            <v>-1798092</v>
          </cell>
          <cell r="D1526">
            <v>-2837450</v>
          </cell>
        </row>
        <row r="1527">
          <cell r="A1527">
            <v>7301006</v>
          </cell>
          <cell r="B1527" t="str">
            <v>INV TAX CREDIT NON OPERATING</v>
          </cell>
          <cell r="C1527">
            <v>-86805</v>
          </cell>
          <cell r="D1527">
            <v>-2</v>
          </cell>
        </row>
        <row r="1528">
          <cell r="A1528">
            <v>7302001</v>
          </cell>
          <cell r="B1528" t="str">
            <v>PROV DEF INC TAX UTIL OPER INC</v>
          </cell>
          <cell r="C1528">
            <v>41616487</v>
          </cell>
          <cell r="D1528">
            <v>132363995</v>
          </cell>
        </row>
        <row r="1529">
          <cell r="A1529">
            <v>7302002</v>
          </cell>
          <cell r="B1529" t="str">
            <v>DEFERRED FEDERAL INCOME TAXES-NON OP</v>
          </cell>
          <cell r="C1529">
            <v>1500000</v>
          </cell>
          <cell r="D1529">
            <v>2438860</v>
          </cell>
        </row>
        <row r="1530">
          <cell r="A1530">
            <v>7302003</v>
          </cell>
          <cell r="B1530" t="str">
            <v>PROV DEF INC TAX CR UTL OP INC</v>
          </cell>
          <cell r="C1530">
            <v>-12894592</v>
          </cell>
          <cell r="D1530">
            <v>-23465053</v>
          </cell>
        </row>
        <row r="1531">
          <cell r="A1531">
            <v>7302008</v>
          </cell>
          <cell r="B1531" t="str">
            <v>PROV FOR DEF FED INC CR UTL NON-OPTG</v>
          </cell>
          <cell r="C1531">
            <v>-122000</v>
          </cell>
          <cell r="D1531">
            <v>0</v>
          </cell>
        </row>
        <row r="1532">
          <cell r="A1532">
            <v>7302009</v>
          </cell>
          <cell r="B1532" t="str">
            <v>PROV FOR DEF STATE INC CR UTL NON-OPTG</v>
          </cell>
          <cell r="C1532">
            <v>-34000</v>
          </cell>
          <cell r="D1532">
            <v>0</v>
          </cell>
        </row>
        <row r="1533">
          <cell r="A1533">
            <v>7303001</v>
          </cell>
          <cell r="B1533" t="str">
            <v>STATE CORP FRANTAX UTIL OP INC</v>
          </cell>
          <cell r="C1533">
            <v>20605756</v>
          </cell>
          <cell r="D1533">
            <v>12635973.119999999</v>
          </cell>
        </row>
        <row r="1534">
          <cell r="A1534">
            <v>7303002</v>
          </cell>
          <cell r="B1534" t="str">
            <v>STATE CORP FRANTAX OTHR INC &amp;</v>
          </cell>
          <cell r="C1534">
            <v>-184000</v>
          </cell>
          <cell r="D1534">
            <v>669784.26</v>
          </cell>
        </row>
        <row r="1535">
          <cell r="A1535">
            <v>7304001</v>
          </cell>
          <cell r="B1535" t="str">
            <v>PROV DEF STATE INCOME UTL OPTG</v>
          </cell>
          <cell r="C1535">
            <v>6509077</v>
          </cell>
          <cell r="D1535">
            <v>23523076.199999999</v>
          </cell>
        </row>
        <row r="1536">
          <cell r="A1536">
            <v>7304002</v>
          </cell>
          <cell r="B1536" t="str">
            <v>DEFERRED STATE INCOME TAXES-NON OP</v>
          </cell>
          <cell r="C1536">
            <v>0</v>
          </cell>
          <cell r="D1536">
            <v>745223</v>
          </cell>
        </row>
        <row r="1537">
          <cell r="A1537">
            <v>7304003</v>
          </cell>
          <cell r="B1537" t="str">
            <v>DEFERRED SIT EXP-CREDIT-GAS</v>
          </cell>
          <cell r="C1537">
            <v>-258833</v>
          </cell>
          <cell r="D1537">
            <v>0</v>
          </cell>
        </row>
        <row r="1538">
          <cell r="A1538">
            <v>7501000</v>
          </cell>
          <cell r="B1538" t="str">
            <v>INTERCO INTEREST EXPENSE</v>
          </cell>
          <cell r="C1538">
            <v>0</v>
          </cell>
          <cell r="D1538">
            <v>168277.75</v>
          </cell>
        </row>
        <row r="1539">
          <cell r="A1539">
            <v>7502000</v>
          </cell>
          <cell r="B1539" t="str">
            <v>INTERCO INTEREST INCOME</v>
          </cell>
          <cell r="C1539">
            <v>-21610.85</v>
          </cell>
          <cell r="D1539">
            <v>-166270.04999999999</v>
          </cell>
        </row>
        <row r="1540">
          <cell r="A1540">
            <v>7502003</v>
          </cell>
          <cell r="B1540" t="str">
            <v>INTEREST FROM ASSOC COMPANIES</v>
          </cell>
          <cell r="C1540">
            <v>0</v>
          </cell>
          <cell r="D1540">
            <v>-131611.69</v>
          </cell>
        </row>
        <row r="1541">
          <cell r="A1541">
            <v>7502017</v>
          </cell>
          <cell r="B1541" t="str">
            <v>N/R INT INC-SEMPRA</v>
          </cell>
          <cell r="C1541">
            <v>-10351728.939999999</v>
          </cell>
          <cell r="D1541">
            <v>0</v>
          </cell>
        </row>
        <row r="1542">
          <cell r="A1542">
            <v>7505007</v>
          </cell>
          <cell r="B1542" t="str">
            <v>INT ON L TERM DEBT 1ST MTG BON</v>
          </cell>
          <cell r="C1542">
            <v>36354166.799999997</v>
          </cell>
          <cell r="D1542">
            <v>54531250.030000001</v>
          </cell>
        </row>
        <row r="1543">
          <cell r="A1543">
            <v>7505010</v>
          </cell>
          <cell r="B1543" t="str">
            <v>INT ON LTD SWISS FRANC BOND</v>
          </cell>
          <cell r="C1543">
            <v>334774.15999999997</v>
          </cell>
          <cell r="D1543">
            <v>742949.8</v>
          </cell>
        </row>
        <row r="1544">
          <cell r="A1544">
            <v>7505011</v>
          </cell>
          <cell r="B1544" t="str">
            <v>INTEREST ON MEDIUM TERM NOTES</v>
          </cell>
          <cell r="C1544">
            <v>9285528.0199999996</v>
          </cell>
          <cell r="D1544">
            <v>18418232.960000001</v>
          </cell>
        </row>
        <row r="1545">
          <cell r="A1545">
            <v>7509005</v>
          </cell>
          <cell r="B1545" t="str">
            <v>AMRTIZATION DEBT DISC &amp; EXPENS</v>
          </cell>
          <cell r="C1545">
            <v>575255.76</v>
          </cell>
          <cell r="D1545">
            <v>863350.1</v>
          </cell>
        </row>
        <row r="1546">
          <cell r="A1546">
            <v>7509006</v>
          </cell>
          <cell r="B1546" t="str">
            <v>AMORT OF MED TERM NOTE DIS&amp;EXP</v>
          </cell>
          <cell r="C1546">
            <v>494933.36</v>
          </cell>
          <cell r="D1546">
            <v>1117765.72</v>
          </cell>
        </row>
        <row r="1547">
          <cell r="A1547">
            <v>7509007</v>
          </cell>
          <cell r="B1547" t="str">
            <v>OTHER INTEREST EXPENSES</v>
          </cell>
          <cell r="C1547">
            <v>2723207.98</v>
          </cell>
          <cell r="D1547">
            <v>-16364085.199999999</v>
          </cell>
        </row>
        <row r="1548">
          <cell r="A1548">
            <v>7509009</v>
          </cell>
          <cell r="B1548" t="str">
            <v>INT ON SHORTTERM DEBT MKT SEC</v>
          </cell>
          <cell r="C1548">
            <v>0</v>
          </cell>
          <cell r="D1548">
            <v>-52942.35</v>
          </cell>
        </row>
        <row r="1549">
          <cell r="A1549">
            <v>7510000</v>
          </cell>
          <cell r="B1549" t="str">
            <v>ALLOW FOR FUNDS USED DURING CONSTRUCTIO</v>
          </cell>
          <cell r="C1549">
            <v>-1290998.03</v>
          </cell>
          <cell r="D1549">
            <v>-1957001.14</v>
          </cell>
        </row>
        <row r="1550">
          <cell r="A1550">
            <v>7513002</v>
          </cell>
          <cell r="B1550" t="str">
            <v>REGULATORY RESERVE INTEREST</v>
          </cell>
          <cell r="C1550">
            <v>410690</v>
          </cell>
          <cell r="D1550">
            <v>758401</v>
          </cell>
        </row>
        <row r="1551">
          <cell r="A1551">
            <v>7513004</v>
          </cell>
          <cell r="B1551" t="str">
            <v>INTEREST ON GAS STORED UNDERGR</v>
          </cell>
          <cell r="C1551">
            <v>-752871</v>
          </cell>
          <cell r="D1551">
            <v>-1889043</v>
          </cell>
        </row>
        <row r="1552">
          <cell r="A1552">
            <v>7513005</v>
          </cell>
          <cell r="B1552" t="str">
            <v>ACAP CPGA NPGA CORE</v>
          </cell>
          <cell r="C1552">
            <v>-566612</v>
          </cell>
          <cell r="D1552">
            <v>1067151</v>
          </cell>
        </row>
        <row r="1553">
          <cell r="A1553">
            <v>7513006</v>
          </cell>
          <cell r="B1553" t="str">
            <v>ACAP CFCA NFCA CORE</v>
          </cell>
          <cell r="C1553">
            <v>13956652.949999999</v>
          </cell>
          <cell r="D1553">
            <v>7921938.0199999996</v>
          </cell>
        </row>
        <row r="1554">
          <cell r="A1554">
            <v>7513009</v>
          </cell>
          <cell r="B1554" t="str">
            <v>INT ON CORE STANDBY SVC PGA AC</v>
          </cell>
          <cell r="C1554">
            <v>0</v>
          </cell>
          <cell r="D1554">
            <v>34652</v>
          </cell>
        </row>
        <row r="1555">
          <cell r="A1555">
            <v>7513011</v>
          </cell>
          <cell r="B1555" t="str">
            <v>OTH REGULATORY ACT INTEREST CEA</v>
          </cell>
          <cell r="C1555">
            <v>1570054.3</v>
          </cell>
          <cell r="D1555">
            <v>1226000</v>
          </cell>
        </row>
        <row r="1556">
          <cell r="A1556">
            <v>7513012</v>
          </cell>
          <cell r="B1556" t="str">
            <v>PCBEA INTEREST</v>
          </cell>
          <cell r="C1556">
            <v>33040.5</v>
          </cell>
          <cell r="D1556">
            <v>27044.9</v>
          </cell>
        </row>
        <row r="1557">
          <cell r="A1557">
            <v>7513013</v>
          </cell>
          <cell r="B1557" t="str">
            <v>OTH REGULATORY ACT INTEREST RDD</v>
          </cell>
          <cell r="C1557">
            <v>432016</v>
          </cell>
          <cell r="D1557">
            <v>-66677</v>
          </cell>
        </row>
        <row r="1558">
          <cell r="A1558">
            <v>7513014</v>
          </cell>
          <cell r="B1558" t="str">
            <v>OTH REGULATORY ACT INTEREST NGVOA</v>
          </cell>
          <cell r="C1558">
            <v>-665176</v>
          </cell>
          <cell r="D1558">
            <v>-636767</v>
          </cell>
        </row>
        <row r="1559">
          <cell r="A1559">
            <v>7513015</v>
          </cell>
          <cell r="B1559" t="str">
            <v>OTH REGULATORY ACT INTEREST NGVRA</v>
          </cell>
          <cell r="C1559">
            <v>272132.96999999997</v>
          </cell>
          <cell r="D1559">
            <v>30997.119999999999</v>
          </cell>
        </row>
        <row r="1560">
          <cell r="A1560">
            <v>7513016</v>
          </cell>
          <cell r="B1560" t="str">
            <v>OTH REGULATORY ACT INTEREST DSMT</v>
          </cell>
          <cell r="C1560">
            <v>-24989.73</v>
          </cell>
          <cell r="D1560">
            <v>0</v>
          </cell>
        </row>
        <row r="1561">
          <cell r="A1561">
            <v>7513018</v>
          </cell>
          <cell r="B1561" t="str">
            <v>OTH REGULATORY ACT INTEREST CEMA</v>
          </cell>
          <cell r="C1561">
            <v>-197318</v>
          </cell>
          <cell r="D1561">
            <v>43698</v>
          </cell>
        </row>
        <row r="1562">
          <cell r="A1562">
            <v>7513019</v>
          </cell>
          <cell r="B1562" t="str">
            <v>OTH REGULATORY ACT INTEREST RRMA</v>
          </cell>
          <cell r="C1562">
            <v>14940</v>
          </cell>
          <cell r="D1562">
            <v>15820</v>
          </cell>
        </row>
        <row r="1563">
          <cell r="A1563">
            <v>7513020</v>
          </cell>
          <cell r="B1563" t="str">
            <v>OTH REGULATORY ACT INTEREST ICMA</v>
          </cell>
          <cell r="C1563">
            <v>-48333.95</v>
          </cell>
          <cell r="D1563">
            <v>-96909</v>
          </cell>
        </row>
        <row r="1564">
          <cell r="A1564">
            <v>7513024</v>
          </cell>
          <cell r="B1564" t="str">
            <v>OTH REGULATORY ACT INTEREST NCRMA</v>
          </cell>
          <cell r="C1564">
            <v>1237966.3999999999</v>
          </cell>
          <cell r="D1564">
            <v>86991.360000000001</v>
          </cell>
        </row>
        <row r="1565">
          <cell r="A1565">
            <v>7513027</v>
          </cell>
          <cell r="B1565" t="str">
            <v>OTH REGULATORY ACT INTEREST ITCSA</v>
          </cell>
          <cell r="C1565">
            <v>-9209891.3800000008</v>
          </cell>
          <cell r="D1565">
            <v>749020.75</v>
          </cell>
        </row>
        <row r="1566">
          <cell r="A1566">
            <v>7513028</v>
          </cell>
          <cell r="B1566" t="str">
            <v>OTH REGULATORY ACT INTEREST RDD NGV</v>
          </cell>
          <cell r="C1566">
            <v>-18448</v>
          </cell>
          <cell r="D1566">
            <v>-42462</v>
          </cell>
        </row>
        <row r="1567">
          <cell r="A1567">
            <v>7513037</v>
          </cell>
          <cell r="B1567" t="str">
            <v>INT ON NONCORE FIXED COST BAL</v>
          </cell>
          <cell r="C1567">
            <v>-37518.47</v>
          </cell>
          <cell r="D1567">
            <v>-76991.759999999995</v>
          </cell>
        </row>
        <row r="1568">
          <cell r="A1568">
            <v>7513038</v>
          </cell>
          <cell r="B1568" t="str">
            <v>INT ON NONCORE STANDBY SVC PGA</v>
          </cell>
          <cell r="C1568">
            <v>0</v>
          </cell>
          <cell r="D1568">
            <v>482204</v>
          </cell>
        </row>
        <row r="1569">
          <cell r="A1569">
            <v>7513043</v>
          </cell>
          <cell r="B1569" t="str">
            <v>ACAP EORA NON CORE</v>
          </cell>
          <cell r="C1569">
            <v>-2824021.85</v>
          </cell>
          <cell r="D1569">
            <v>-484973.73</v>
          </cell>
        </row>
        <row r="1570">
          <cell r="A1570">
            <v>7513046</v>
          </cell>
          <cell r="B1570" t="str">
            <v>BCAP INT ON BROKERAGE FEE BAL</v>
          </cell>
          <cell r="C1570">
            <v>-41904</v>
          </cell>
          <cell r="D1570">
            <v>-40923</v>
          </cell>
        </row>
        <row r="1571">
          <cell r="A1571">
            <v>7513048</v>
          </cell>
          <cell r="B1571" t="str">
            <v>ACAP LIRA PROG ACCT INTEREST</v>
          </cell>
          <cell r="C1571">
            <v>1072247.56</v>
          </cell>
          <cell r="D1571">
            <v>993010.25</v>
          </cell>
        </row>
        <row r="1572">
          <cell r="A1572">
            <v>7513050</v>
          </cell>
          <cell r="B1572" t="str">
            <v>INT ON NONCORE STGE BAL AC 75%</v>
          </cell>
          <cell r="C1572">
            <v>-39040</v>
          </cell>
          <cell r="D1572">
            <v>-66874</v>
          </cell>
        </row>
        <row r="1573">
          <cell r="A1573">
            <v>7513051</v>
          </cell>
          <cell r="B1573" t="str">
            <v>INT ON NONCORE STGE BAL AC 100%</v>
          </cell>
          <cell r="C1573">
            <v>59689.24</v>
          </cell>
          <cell r="D1573">
            <v>162566.10999999999</v>
          </cell>
        </row>
        <row r="1574">
          <cell r="A1574">
            <v>7513055</v>
          </cell>
          <cell r="B1574" t="str">
            <v>INT HZRDOUS SBSTNCE CST REC ACCT</v>
          </cell>
          <cell r="C1574">
            <v>834576.93</v>
          </cell>
          <cell r="D1574">
            <v>1012389</v>
          </cell>
        </row>
        <row r="1575">
          <cell r="A1575">
            <v>7513167</v>
          </cell>
          <cell r="B1575" t="str">
            <v>INTEREST DSM ENERGY EFFICIENCY</v>
          </cell>
          <cell r="C1575">
            <v>-9219</v>
          </cell>
          <cell r="D1575">
            <v>-1341</v>
          </cell>
        </row>
        <row r="1576">
          <cell r="A1576">
            <v>7513178</v>
          </cell>
          <cell r="B1576" t="str">
            <v>INTEREST-WHEELER RIDGE FIRM ACC CHG MEM</v>
          </cell>
          <cell r="C1576">
            <v>-8573.27</v>
          </cell>
          <cell r="D1576">
            <v>0</v>
          </cell>
        </row>
        <row r="1577">
          <cell r="A1577">
            <v>7513179</v>
          </cell>
          <cell r="B1577" t="str">
            <v>INTEREST-NONCORE STRGE POST BCAP</v>
          </cell>
          <cell r="C1577">
            <v>27139</v>
          </cell>
          <cell r="D1577">
            <v>0</v>
          </cell>
        </row>
        <row r="1578">
          <cell r="A1578">
            <v>7514007</v>
          </cell>
          <cell r="B1578" t="str">
            <v>INTEREST AND DIVIDEND INCOME</v>
          </cell>
          <cell r="C1578">
            <v>-135851.84</v>
          </cell>
          <cell r="D1578">
            <v>-5724818.3300000001</v>
          </cell>
        </row>
        <row r="1579">
          <cell r="A1579">
            <v>7514009</v>
          </cell>
          <cell r="B1579" t="str">
            <v>INT INC S T INV MKT SECURITIES</v>
          </cell>
          <cell r="C1579">
            <v>-5568102.0899999999</v>
          </cell>
          <cell r="D1579">
            <v>-8265135.29</v>
          </cell>
        </row>
        <row r="1580">
          <cell r="A1580">
            <v>7600000</v>
          </cell>
          <cell r="B1580" t="str">
            <v>OTHER REGULATORY INTEREST-PITCO/POPCO</v>
          </cell>
          <cell r="C1580">
            <v>1324078.58</v>
          </cell>
          <cell r="D1580">
            <v>462714.04</v>
          </cell>
        </row>
        <row r="1581">
          <cell r="A1581">
            <v>7600003</v>
          </cell>
          <cell r="B1581" t="str">
            <v>INTEREST AFTMA</v>
          </cell>
          <cell r="C1581">
            <v>14165</v>
          </cell>
          <cell r="D1581">
            <v>9625</v>
          </cell>
        </row>
        <row r="1582">
          <cell r="A1582">
            <v>7600005</v>
          </cell>
          <cell r="B1582" t="str">
            <v>OTHER REGULATORY INTEREST-ZRCTA</v>
          </cell>
          <cell r="C1582">
            <v>99666</v>
          </cell>
          <cell r="D1582">
            <v>103104</v>
          </cell>
        </row>
        <row r="1583">
          <cell r="A1583">
            <v>7701001</v>
          </cell>
          <cell r="B1583" t="str">
            <v>ALLOW OTH FUNDS USED DUR CONST</v>
          </cell>
          <cell r="C1583">
            <v>-1630394.13</v>
          </cell>
          <cell r="D1583">
            <v>206221.78</v>
          </cell>
        </row>
        <row r="1584">
          <cell r="A1584">
            <v>7702003</v>
          </cell>
          <cell r="B1584" t="str">
            <v>GAIN/LOSS ON SALE</v>
          </cell>
          <cell r="C1584">
            <v>0</v>
          </cell>
          <cell r="D1584">
            <v>500</v>
          </cell>
        </row>
        <row r="1585">
          <cell r="A1585">
            <v>7702004</v>
          </cell>
          <cell r="B1585" t="str">
            <v>LOSS ON DISPOSITION OF PROPRTY</v>
          </cell>
          <cell r="C1585">
            <v>480185.35</v>
          </cell>
          <cell r="D1585">
            <v>0</v>
          </cell>
        </row>
        <row r="1586">
          <cell r="A1586">
            <v>7702005</v>
          </cell>
          <cell r="B1586" t="str">
            <v>GAIN ON DISPOSITION OF PROPRTY</v>
          </cell>
          <cell r="C1586">
            <v>-480222.27</v>
          </cell>
          <cell r="D1586">
            <v>0</v>
          </cell>
        </row>
        <row r="1587">
          <cell r="A1587">
            <v>7703003</v>
          </cell>
          <cell r="B1587" t="str">
            <v>TAXES OTHR THAN INCM OTHR DEDS</v>
          </cell>
          <cell r="C1587">
            <v>164974.39999999999</v>
          </cell>
          <cell r="D1587">
            <v>234134.64</v>
          </cell>
        </row>
        <row r="1588">
          <cell r="A1588">
            <v>7703020</v>
          </cell>
          <cell r="B1588" t="str">
            <v>NONOPERATING RENTAL INCOME 00418000</v>
          </cell>
          <cell r="C1588">
            <v>0</v>
          </cell>
          <cell r="D1588">
            <v>49893.29</v>
          </cell>
        </row>
        <row r="1589">
          <cell r="A1589">
            <v>7703021</v>
          </cell>
          <cell r="B1589" t="str">
            <v>NONOPERATING RENTAL INCOME OLYMPIC BASE</v>
          </cell>
          <cell r="C1589">
            <v>-62100</v>
          </cell>
          <cell r="D1589">
            <v>-78700</v>
          </cell>
        </row>
        <row r="1590">
          <cell r="A1590">
            <v>7703022</v>
          </cell>
          <cell r="B1590" t="str">
            <v>MISC NONOPERATING INCOME</v>
          </cell>
          <cell r="C1590">
            <v>-1119079.51</v>
          </cell>
          <cell r="D1590">
            <v>-1093138.02</v>
          </cell>
        </row>
        <row r="1591">
          <cell r="A1591">
            <v>7703024</v>
          </cell>
          <cell r="B1591" t="str">
            <v>INT AMORT OF LOSS ON REAC DEBT</v>
          </cell>
          <cell r="C1591">
            <v>1663689.6</v>
          </cell>
          <cell r="D1591">
            <v>2495534.38</v>
          </cell>
        </row>
        <row r="1592">
          <cell r="A1592">
            <v>7703025</v>
          </cell>
          <cell r="B1592" t="str">
            <v>INT AMORT OF GAIN ON REAC DEBT</v>
          </cell>
          <cell r="C1592">
            <v>-48418.080000000002</v>
          </cell>
          <cell r="D1592">
            <v>-72627.12</v>
          </cell>
        </row>
        <row r="1593">
          <cell r="A1593">
            <v>7704018</v>
          </cell>
          <cell r="B1593" t="str">
            <v>DEPRECIATION EXPENSE-NON UTILITY PLANT</v>
          </cell>
          <cell r="C1593">
            <v>584430.18000000005</v>
          </cell>
          <cell r="D1593">
            <v>351642.8</v>
          </cell>
        </row>
        <row r="1594">
          <cell r="A1594">
            <v>7704020</v>
          </cell>
          <cell r="B1594" t="str">
            <v>O/S LEGAL/SETTLEMENT EXPENSE (ECOTRANS)</v>
          </cell>
          <cell r="C1594">
            <v>0</v>
          </cell>
          <cell r="D1594">
            <v>154349</v>
          </cell>
        </row>
        <row r="1595">
          <cell r="A1595">
            <v>7804000</v>
          </cell>
          <cell r="B1595" t="str">
            <v>DIVIDEND DECLARED PREFD STOCK</v>
          </cell>
          <cell r="C1595">
            <v>862043.02</v>
          </cell>
          <cell r="D1595">
            <v>1294630.76</v>
          </cell>
        </row>
        <row r="1596">
          <cell r="A1596">
            <v>7805000</v>
          </cell>
          <cell r="B1596" t="str">
            <v>DIVIDEND DECLARED COMN STOCK</v>
          </cell>
          <cell r="C1596">
            <v>100000000</v>
          </cell>
          <cell r="D1596">
            <v>278338358.56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E"/>
      <sheetName val="JE RECLASS"/>
      <sheetName val="Input"/>
      <sheetName val="HFM Citeria"/>
      <sheetName val="HFM Balance"/>
      <sheetName val="HFM EXPENSE"/>
      <sheetName val="HFM BS"/>
      <sheetName val="Model-Discretionary Use"/>
      <sheetName val="Book Provision"/>
      <sheetName val="Tax Provision"/>
      <sheetName val="Taxable Income Summary"/>
      <sheetName val="QtrTrack"/>
      <sheetName val="QtrTrack Misc Comment"/>
      <sheetName val="ANALYSIS"/>
      <sheetName val="Deferred Tracking"/>
      <sheetName val="Payable"/>
      <sheetName val="Payable Tracking"/>
      <sheetName val="A1.2_General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Input"/>
      <sheetName val="Income"/>
      <sheetName val="BalSheet"/>
      <sheetName val="Cash_Flow"/>
      <sheetName val="Solver Page"/>
    </sheetNames>
    <sheetDataSet>
      <sheetData sheetId="0" refreshError="1"/>
      <sheetData sheetId="1" refreshError="1">
        <row r="4">
          <cell r="U4">
            <v>1999</v>
          </cell>
          <cell r="V4">
            <v>2000</v>
          </cell>
          <cell r="W4">
            <v>2001</v>
          </cell>
          <cell r="X4">
            <v>2002</v>
          </cell>
          <cell r="Y4">
            <v>2003</v>
          </cell>
          <cell r="Z4">
            <v>2004</v>
          </cell>
          <cell r="AA4">
            <v>2005</v>
          </cell>
        </row>
        <row r="5">
          <cell r="T5">
            <v>1</v>
          </cell>
          <cell r="U5">
            <v>36161</v>
          </cell>
          <cell r="V5">
            <v>36526</v>
          </cell>
          <cell r="W5">
            <v>36892</v>
          </cell>
          <cell r="X5">
            <v>37257</v>
          </cell>
          <cell r="Y5">
            <v>37622</v>
          </cell>
          <cell r="Z5">
            <v>37987</v>
          </cell>
          <cell r="AA5">
            <v>38353</v>
          </cell>
        </row>
        <row r="6">
          <cell r="T6">
            <v>2</v>
          </cell>
          <cell r="U6">
            <v>36192</v>
          </cell>
          <cell r="V6">
            <v>36557</v>
          </cell>
          <cell r="W6">
            <v>36923</v>
          </cell>
          <cell r="X6">
            <v>37288</v>
          </cell>
          <cell r="Y6">
            <v>37653</v>
          </cell>
          <cell r="Z6">
            <v>38018</v>
          </cell>
          <cell r="AA6">
            <v>38384</v>
          </cell>
        </row>
        <row r="7">
          <cell r="T7">
            <v>3</v>
          </cell>
          <cell r="U7">
            <v>36220</v>
          </cell>
          <cell r="V7">
            <v>36586</v>
          </cell>
          <cell r="W7">
            <v>36951</v>
          </cell>
          <cell r="X7">
            <v>37316</v>
          </cell>
          <cell r="Y7">
            <v>37681</v>
          </cell>
          <cell r="Z7">
            <v>38047</v>
          </cell>
          <cell r="AA7">
            <v>38412</v>
          </cell>
        </row>
        <row r="8">
          <cell r="T8">
            <v>4</v>
          </cell>
          <cell r="U8">
            <v>36251</v>
          </cell>
          <cell r="V8">
            <v>36617</v>
          </cell>
          <cell r="W8">
            <v>36982</v>
          </cell>
          <cell r="X8">
            <v>37347</v>
          </cell>
          <cell r="Y8">
            <v>37712</v>
          </cell>
          <cell r="Z8">
            <v>38078</v>
          </cell>
          <cell r="AA8">
            <v>38443</v>
          </cell>
        </row>
        <row r="9">
          <cell r="T9">
            <v>5</v>
          </cell>
          <cell r="U9">
            <v>36281</v>
          </cell>
          <cell r="V9">
            <v>36647</v>
          </cell>
          <cell r="W9">
            <v>37012</v>
          </cell>
          <cell r="X9">
            <v>37377</v>
          </cell>
          <cell r="Y9">
            <v>37742</v>
          </cell>
          <cell r="Z9">
            <v>38108</v>
          </cell>
          <cell r="AA9">
            <v>38473</v>
          </cell>
        </row>
        <row r="10">
          <cell r="T10">
            <v>6</v>
          </cell>
          <cell r="U10">
            <v>36312</v>
          </cell>
          <cell r="V10">
            <v>36678</v>
          </cell>
          <cell r="W10">
            <v>37043</v>
          </cell>
          <cell r="X10">
            <v>37408</v>
          </cell>
          <cell r="Y10">
            <v>37773</v>
          </cell>
          <cell r="Z10">
            <v>38139</v>
          </cell>
          <cell r="AA10">
            <v>38504</v>
          </cell>
        </row>
        <row r="11">
          <cell r="T11">
            <v>7</v>
          </cell>
          <cell r="U11">
            <v>36342</v>
          </cell>
          <cell r="V11">
            <v>36708</v>
          </cell>
          <cell r="W11">
            <v>37073</v>
          </cell>
          <cell r="X11">
            <v>37438</v>
          </cell>
          <cell r="Y11">
            <v>37803</v>
          </cell>
          <cell r="Z11">
            <v>38169</v>
          </cell>
          <cell r="AA11">
            <v>38534</v>
          </cell>
        </row>
        <row r="12">
          <cell r="T12">
            <v>8</v>
          </cell>
          <cell r="U12">
            <v>36373</v>
          </cell>
          <cell r="V12">
            <v>36739</v>
          </cell>
          <cell r="W12">
            <v>37104</v>
          </cell>
          <cell r="X12">
            <v>37469</v>
          </cell>
          <cell r="Y12">
            <v>37834</v>
          </cell>
          <cell r="Z12">
            <v>38200</v>
          </cell>
          <cell r="AA12">
            <v>38565</v>
          </cell>
        </row>
        <row r="13">
          <cell r="T13">
            <v>9</v>
          </cell>
          <cell r="U13">
            <v>36404</v>
          </cell>
          <cell r="V13">
            <v>36770</v>
          </cell>
          <cell r="W13">
            <v>37135</v>
          </cell>
          <cell r="X13">
            <v>37500</v>
          </cell>
          <cell r="Y13">
            <v>37865</v>
          </cell>
          <cell r="Z13">
            <v>38231</v>
          </cell>
          <cell r="AA13">
            <v>38596</v>
          </cell>
        </row>
        <row r="14">
          <cell r="T14">
            <v>10</v>
          </cell>
          <cell r="U14">
            <v>36434</v>
          </cell>
          <cell r="V14">
            <v>36800</v>
          </cell>
          <cell r="W14">
            <v>37165</v>
          </cell>
          <cell r="X14">
            <v>37530</v>
          </cell>
          <cell r="Y14">
            <v>37895</v>
          </cell>
          <cell r="Z14">
            <v>38261</v>
          </cell>
          <cell r="AA14">
            <v>38626</v>
          </cell>
        </row>
        <row r="15">
          <cell r="T15">
            <v>11</v>
          </cell>
          <cell r="U15">
            <v>36465</v>
          </cell>
          <cell r="V15">
            <v>36831</v>
          </cell>
          <cell r="W15">
            <v>37196</v>
          </cell>
          <cell r="X15">
            <v>37561</v>
          </cell>
          <cell r="Y15">
            <v>37926</v>
          </cell>
          <cell r="Z15">
            <v>38292</v>
          </cell>
          <cell r="AA15">
            <v>38657</v>
          </cell>
        </row>
        <row r="16">
          <cell r="T16">
            <v>12</v>
          </cell>
          <cell r="U16">
            <v>36495</v>
          </cell>
          <cell r="V16">
            <v>36861</v>
          </cell>
          <cell r="W16">
            <v>37226</v>
          </cell>
          <cell r="X16">
            <v>37591</v>
          </cell>
          <cell r="Y16">
            <v>37956</v>
          </cell>
          <cell r="Z16">
            <v>38322</v>
          </cell>
          <cell r="AA16">
            <v>38687</v>
          </cell>
        </row>
        <row r="18">
          <cell r="T18">
            <v>1</v>
          </cell>
          <cell r="U18">
            <v>2</v>
          </cell>
          <cell r="V18">
            <v>3</v>
          </cell>
          <cell r="W18">
            <v>4</v>
          </cell>
          <cell r="X18">
            <v>5</v>
          </cell>
          <cell r="Y18">
            <v>6</v>
          </cell>
          <cell r="Z18">
            <v>7</v>
          </cell>
          <cell r="AA18">
            <v>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 Oblig"/>
      <sheetName val="Plan Assets"/>
      <sheetName val="Funded Status"/>
      <sheetName val="Cash Flow"/>
      <sheetName val="Pen Cost"/>
      <sheetName val="Expected Contribution"/>
      <sheetName val="FAS158 Letter"/>
      <sheetName val="FAS158 2006-SDG&amp;E Co level"/>
      <sheetName val="FAS158 2006-SCG Co level"/>
      <sheetName val="FAS158 2006 Pens"/>
      <sheetName val="FAS158 2006 PBOP"/>
      <sheetName val="FAS132 2006-SDG&amp;E Co level"/>
      <sheetName val="FAS132 2006-SCG Co level"/>
      <sheetName val="FAS132 2006 Pens"/>
      <sheetName val="FAS106 2006 PBOP"/>
      <sheetName val="Balance Check"/>
      <sheetName val="-"/>
      <sheetName val="PBOP Liab"/>
      <sheetName val="Pension Liab"/>
      <sheetName val="Pension Results"/>
      <sheetName val="Input"/>
      <sheetName val="---"/>
      <sheetName val="FAS158 2005-SDG&amp;E Co level"/>
      <sheetName val="FAS158 2005-SCG Co level"/>
      <sheetName val="FAS158 2005 Pens"/>
      <sheetName val="FAS158 2005 PBOP"/>
      <sheetName val="FAS132 2005-SDG&amp;E Co level"/>
      <sheetName val="FAS132 2005-SCG Co level"/>
      <sheetName val="FAS 132 2005"/>
      <sheetName val="FAS106 2005"/>
      <sheetName val="--"/>
      <sheetName val="FAS132 2004-SDG&amp;E Co level"/>
      <sheetName val="FAS132 2004-SCG Co level"/>
      <sheetName val="FAS 132 2004"/>
      <sheetName val="FAS106 2004"/>
      <sheetName val="change2003"/>
      <sheetName val="nppc 2003"/>
      <sheetName val="FAS106 2003"/>
      <sheetName val="change2002"/>
      <sheetName val="nppc 2002"/>
      <sheetName val="FAS106 2002"/>
      <sheetName val="FAS106 2001"/>
      <sheetName val="FAS106-SCG"/>
      <sheetName val="change2001"/>
      <sheetName val="nppc 2001"/>
      <sheetName val="FAS106 2000-Final "/>
      <sheetName val="FAS106 2000"/>
      <sheetName val="change2000"/>
      <sheetName val="nppc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B3">
            <v>39082</v>
          </cell>
          <cell r="C3">
            <v>2006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EPS"/>
      <sheetName val="Valuation"/>
      <sheetName val="Calcs"/>
      <sheetName val="Output"/>
      <sheetName val="GRID"/>
      <sheetName val="Income"/>
      <sheetName val="BalSheet"/>
      <sheetName val="Cash_Flow"/>
      <sheetName val="PodInc"/>
      <sheetName val="PodBS"/>
      <sheetName val="PodCF"/>
      <sheetName val="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 By Co"/>
      <sheetName val="KN ECO Assumptions"/>
      <sheetName val="Sort By Integ Team"/>
      <sheetName val="Equity&amp;Growth Proj"/>
      <sheetName val="Assumptions"/>
      <sheetName val="Model"/>
      <sheetName val="1 Switched Voice Assumptions"/>
      <sheetName val="2+3 Internet"/>
      <sheetName val="2+3 Switched and Data Forecast"/>
      <sheetName val="Pivot Table (C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 G&amp;A Assumption Rat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s"/>
      <sheetName val="GasServices"/>
      <sheetName val="PhyGasTerm"/>
      <sheetName val="Spot&amp;Imbalance"/>
      <sheetName val="BasisSwap"/>
      <sheetName val="FF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Benefit Obligations"/>
      <sheetName val="Plan Assets"/>
      <sheetName val="Funded Status"/>
      <sheetName val="Cash Flow and Cost"/>
    </sheetNames>
    <sheetDataSet>
      <sheetData sheetId="0">
        <row r="6">
          <cell r="B6">
            <v>2003</v>
          </cell>
        </row>
        <row r="7">
          <cell r="B7">
            <v>2002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2003 LS"/>
      <sheetName val="PSC"/>
      <sheetName val="SI-2"/>
      <sheetName val="aoci 6.30.03 5.5%"/>
      <sheetName val="GL normal op"/>
      <sheetName val="GL frm ac"/>
      <sheetName val="Alloc - 03 exp"/>
      <sheetName val="Proj alloc - 04 exp"/>
      <sheetName val="Alloc - 03 exp CB7"/>
      <sheetName val="Proj alloc - 04 exp CB7"/>
      <sheetName val="PENS EXP Comb"/>
      <sheetName val="PENS EXP Srp"/>
      <sheetName val="PENS EXP CB7"/>
      <sheetName val="abo sens"/>
      <sheetName val="valout inact"/>
      <sheetName val="valout act "/>
      <sheetName val="valout CB7"/>
      <sheetName val="abo growth"/>
    </sheetNames>
    <sheetDataSet>
      <sheetData sheetId="0">
        <row r="16">
          <cell r="D16">
            <v>5.5E-2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s"/>
      <sheetName val="Projections"/>
      <sheetName val="Macro"/>
      <sheetName val="MAIN"/>
      <sheetName val="Valuation"/>
      <sheetName val="US$"/>
      <sheetName val="Ajustes"/>
      <sheetName val="DIV INC"/>
      <sheetName val="Developer Notes"/>
      <sheetName val="LTM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Dispatch"/>
      <sheetName val="IRD_Chile_ABR2002"/>
      <sheetName val="Btu&lt;=&gt;Therms&lt;=&gt;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61">
          <cell r="G461">
            <v>0</v>
          </cell>
          <cell r="H461">
            <v>0</v>
          </cell>
          <cell r="I461">
            <v>33480.398999999998</v>
          </cell>
          <cell r="J461">
            <v>34821.898000000001</v>
          </cell>
          <cell r="L461">
            <v>0</v>
          </cell>
          <cell r="M461">
            <v>33480.398999999998</v>
          </cell>
          <cell r="N461">
            <v>34821.898000000001</v>
          </cell>
        </row>
        <row r="463">
          <cell r="G463">
            <v>0</v>
          </cell>
          <cell r="H463">
            <v>0</v>
          </cell>
          <cell r="I463">
            <v>21802.706999999999</v>
          </cell>
          <cell r="J463">
            <v>23807.432000000001</v>
          </cell>
          <cell r="L463">
            <v>0</v>
          </cell>
          <cell r="M463">
            <v>21802.706999999999</v>
          </cell>
          <cell r="N463">
            <v>23807.432000000001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11677.691999999999</v>
          </cell>
          <cell r="J466">
            <v>11014.466</v>
          </cell>
          <cell r="L466">
            <v>0</v>
          </cell>
          <cell r="M466">
            <v>11677.691999999999</v>
          </cell>
          <cell r="N466">
            <v>11014.466</v>
          </cell>
        </row>
        <row r="468">
          <cell r="G468">
            <v>0</v>
          </cell>
          <cell r="H468">
            <v>0</v>
          </cell>
          <cell r="I468">
            <v>1181.8440000000001</v>
          </cell>
          <cell r="J468">
            <v>1328.3879999999999</v>
          </cell>
          <cell r="L468">
            <v>0</v>
          </cell>
          <cell r="M468">
            <v>1181.8440000000001</v>
          </cell>
          <cell r="N468">
            <v>1328.3879999999999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10495.847999999998</v>
          </cell>
          <cell r="J471">
            <v>9686.0780000000013</v>
          </cell>
          <cell r="L471">
            <v>0</v>
          </cell>
          <cell r="M471">
            <v>10495.847999999998</v>
          </cell>
          <cell r="N471">
            <v>9686.0780000000013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10495.847999999998</v>
          </cell>
          <cell r="J477">
            <v>9686.0780000000013</v>
          </cell>
          <cell r="L477">
            <v>0</v>
          </cell>
          <cell r="M477">
            <v>10495.847999999998</v>
          </cell>
          <cell r="N477">
            <v>9686.0780000000013</v>
          </cell>
        </row>
        <row r="480">
          <cell r="G480">
            <v>0</v>
          </cell>
          <cell r="H480">
            <v>0</v>
          </cell>
          <cell r="I480">
            <v>1398.5070000000001</v>
          </cell>
          <cell r="J480">
            <v>1452.394</v>
          </cell>
          <cell r="L480">
            <v>0</v>
          </cell>
          <cell r="M480">
            <v>1398.5070000000001</v>
          </cell>
          <cell r="N480">
            <v>1452.394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9097.3409999999985</v>
          </cell>
          <cell r="J482">
            <v>8233.6840000000011</v>
          </cell>
          <cell r="L482">
            <v>0</v>
          </cell>
          <cell r="M482">
            <v>9097.3409999999985</v>
          </cell>
          <cell r="N482">
            <v>8233.6840000000011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108.267</v>
          </cell>
          <cell r="J485">
            <v>111.08199999999999</v>
          </cell>
          <cell r="L485">
            <v>0</v>
          </cell>
          <cell r="M485">
            <v>108.267</v>
          </cell>
          <cell r="N485">
            <v>111.08199999999999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8989.0739999999987</v>
          </cell>
          <cell r="J487">
            <v>8122.6020000000008</v>
          </cell>
          <cell r="L487">
            <v>0</v>
          </cell>
          <cell r="M487">
            <v>8989.0739999999987</v>
          </cell>
          <cell r="N487">
            <v>8122.6020000000008</v>
          </cell>
        </row>
        <row r="490">
          <cell r="G490">
            <v>0</v>
          </cell>
          <cell r="H490">
            <v>0</v>
          </cell>
          <cell r="I490">
            <v>1522.14</v>
          </cell>
          <cell r="J490">
            <v>3232.6390000000001</v>
          </cell>
          <cell r="L490">
            <v>0</v>
          </cell>
          <cell r="M490">
            <v>1522.14</v>
          </cell>
          <cell r="N490">
            <v>3232.6390000000001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1522.14</v>
          </cell>
          <cell r="J511">
            <v>3232.6390000000001</v>
          </cell>
          <cell r="L511">
            <v>0</v>
          </cell>
          <cell r="M511">
            <v>1522.14</v>
          </cell>
          <cell r="N511">
            <v>3232.6390000000001</v>
          </cell>
        </row>
        <row r="512">
          <cell r="G512">
            <v>0</v>
          </cell>
          <cell r="H512">
            <v>0</v>
          </cell>
          <cell r="I512">
            <v>1522.14</v>
          </cell>
          <cell r="J512">
            <v>3232.6390000000001</v>
          </cell>
          <cell r="L512">
            <v>0</v>
          </cell>
          <cell r="M512">
            <v>1522.14</v>
          </cell>
          <cell r="N512">
            <v>3232.6390000000001</v>
          </cell>
        </row>
        <row r="514">
          <cell r="G514">
            <v>0</v>
          </cell>
          <cell r="H514">
            <v>0</v>
          </cell>
          <cell r="I514">
            <v>389.32600000000002</v>
          </cell>
          <cell r="J514">
            <v>49.253999999999998</v>
          </cell>
          <cell r="L514">
            <v>0</v>
          </cell>
          <cell r="M514">
            <v>389.32600000000002</v>
          </cell>
          <cell r="N514">
            <v>49.253999999999998</v>
          </cell>
        </row>
        <row r="515">
          <cell r="G515">
            <v>0</v>
          </cell>
          <cell r="H515">
            <v>0</v>
          </cell>
          <cell r="I515">
            <v>2766.8510000000001</v>
          </cell>
          <cell r="J515">
            <v>3414.6979999999999</v>
          </cell>
          <cell r="L515">
            <v>0</v>
          </cell>
          <cell r="M515">
            <v>2766.8510000000001</v>
          </cell>
          <cell r="N515">
            <v>3414.6979999999999</v>
          </cell>
        </row>
        <row r="516">
          <cell r="G516">
            <v>0</v>
          </cell>
          <cell r="H516">
            <v>0</v>
          </cell>
          <cell r="I516">
            <v>-371.13499999999999</v>
          </cell>
          <cell r="J516">
            <v>-423.15300000000002</v>
          </cell>
          <cell r="L516">
            <v>0</v>
          </cell>
          <cell r="M516">
            <v>-371.13499999999999</v>
          </cell>
          <cell r="N516">
            <v>-423.15300000000002</v>
          </cell>
        </row>
        <row r="517">
          <cell r="G517">
            <v>0</v>
          </cell>
          <cell r="H517">
            <v>0</v>
          </cell>
          <cell r="I517">
            <v>-244.965</v>
          </cell>
          <cell r="J517">
            <v>-2400.663</v>
          </cell>
          <cell r="L517">
            <v>0</v>
          </cell>
          <cell r="M517">
            <v>-244.965</v>
          </cell>
          <cell r="N517">
            <v>-2400.663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10007.010999999999</v>
          </cell>
          <cell r="J520">
            <v>5530.0990000000002</v>
          </cell>
          <cell r="L520">
            <v>0</v>
          </cell>
          <cell r="M520">
            <v>10007.010999999999</v>
          </cell>
          <cell r="N520">
            <v>5530.0990000000002</v>
          </cell>
        </row>
        <row r="522">
          <cell r="G522">
            <v>1996</v>
          </cell>
          <cell r="H522">
            <v>1997</v>
          </cell>
          <cell r="I522">
            <v>1998</v>
          </cell>
          <cell r="J522">
            <v>1999</v>
          </cell>
          <cell r="L522">
            <v>1998</v>
          </cell>
          <cell r="M522">
            <v>1999</v>
          </cell>
          <cell r="N522">
            <v>2000</v>
          </cell>
        </row>
        <row r="525">
          <cell r="G525">
            <v>0</v>
          </cell>
          <cell r="H525">
            <v>0</v>
          </cell>
          <cell r="I525">
            <v>1521.6320000000001</v>
          </cell>
          <cell r="J525">
            <v>1120.03</v>
          </cell>
          <cell r="L525">
            <v>0</v>
          </cell>
          <cell r="M525">
            <v>1521.6320000000001</v>
          </cell>
          <cell r="N525">
            <v>1120.03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1521.6320000000001</v>
          </cell>
          <cell r="J528">
            <v>1120.03</v>
          </cell>
          <cell r="L528">
            <v>0</v>
          </cell>
          <cell r="M528">
            <v>1521.6320000000001</v>
          </cell>
          <cell r="N528">
            <v>1120.03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8485.378999999999</v>
          </cell>
          <cell r="J530">
            <v>4410.0690000000004</v>
          </cell>
          <cell r="L530">
            <v>0</v>
          </cell>
          <cell r="M530">
            <v>8485.378999999999</v>
          </cell>
          <cell r="N530">
            <v>4410.0690000000004</v>
          </cell>
        </row>
        <row r="532">
          <cell r="G532">
            <v>0</v>
          </cell>
          <cell r="H532">
            <v>0</v>
          </cell>
          <cell r="I532">
            <v>4033.7379999999994</v>
          </cell>
          <cell r="J532">
            <v>7905.8410000000003</v>
          </cell>
          <cell r="L532">
            <v>0</v>
          </cell>
          <cell r="M532">
            <v>4033.7379999999994</v>
          </cell>
          <cell r="N532">
            <v>7905.8410000000003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37.545999999999999</v>
          </cell>
          <cell r="J535">
            <v>462.97</v>
          </cell>
          <cell r="L535">
            <v>0</v>
          </cell>
          <cell r="M535">
            <v>37.545999999999999</v>
          </cell>
          <cell r="N535">
            <v>462.97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12556.662999999999</v>
          </cell>
          <cell r="J539">
            <v>12778.880000000001</v>
          </cell>
          <cell r="L539">
            <v>0</v>
          </cell>
          <cell r="M539">
            <v>12556.662999999999</v>
          </cell>
          <cell r="N539">
            <v>12778.880000000001</v>
          </cell>
        </row>
        <row r="548">
          <cell r="G548">
            <v>0</v>
          </cell>
          <cell r="H548">
            <v>0</v>
          </cell>
          <cell r="I548">
            <v>12556.662999999999</v>
          </cell>
          <cell r="J548">
            <v>12778.880000000001</v>
          </cell>
          <cell r="L548">
            <v>0</v>
          </cell>
          <cell r="M548">
            <v>12556.662999999999</v>
          </cell>
          <cell r="N548">
            <v>12778.880000000001</v>
          </cell>
        </row>
        <row r="550">
          <cell r="G550">
            <v>0</v>
          </cell>
          <cell r="H550">
            <v>0</v>
          </cell>
          <cell r="I550">
            <v>1398.5070000000001</v>
          </cell>
          <cell r="J550">
            <v>1452.394</v>
          </cell>
          <cell r="L550">
            <v>0</v>
          </cell>
          <cell r="M550">
            <v>1398.5070000000001</v>
          </cell>
          <cell r="N550">
            <v>1452.394</v>
          </cell>
        </row>
        <row r="551">
          <cell r="G551">
            <v>0</v>
          </cell>
          <cell r="H551">
            <v>0</v>
          </cell>
          <cell r="I551">
            <v>108.267</v>
          </cell>
          <cell r="J551">
            <v>111.08199999999999</v>
          </cell>
          <cell r="L551">
            <v>0</v>
          </cell>
          <cell r="M551">
            <v>108.267</v>
          </cell>
          <cell r="N551">
            <v>111.08199999999999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-4033.7379999999994</v>
          </cell>
          <cell r="J553">
            <v>-7905.8410000000003</v>
          </cell>
          <cell r="L553">
            <v>0</v>
          </cell>
          <cell r="M553">
            <v>-4033.7379999999994</v>
          </cell>
          <cell r="N553">
            <v>-7905.8410000000003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-37.545999999999999</v>
          </cell>
          <cell r="J556">
            <v>-462.97</v>
          </cell>
          <cell r="L556">
            <v>0</v>
          </cell>
          <cell r="M556">
            <v>-37.545999999999999</v>
          </cell>
          <cell r="N556">
            <v>-462.97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9992.1529999999984</v>
          </cell>
          <cell r="J562">
            <v>5973.545000000001</v>
          </cell>
          <cell r="L562">
            <v>0</v>
          </cell>
          <cell r="M562">
            <v>9992.1529999999984</v>
          </cell>
          <cell r="N562">
            <v>5973.545000000001</v>
          </cell>
        </row>
        <row r="565">
          <cell r="H565">
            <v>0</v>
          </cell>
          <cell r="I565">
            <v>-7357.5629999999992</v>
          </cell>
          <cell r="J565">
            <v>-763.41900000000078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-2576.0410000000002</v>
          </cell>
          <cell r="J566">
            <v>-250.13499999999976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-55.136000000000003</v>
          </cell>
          <cell r="J567">
            <v>-466.80199999999996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-63.673000000000002</v>
          </cell>
          <cell r="J568">
            <v>-575.22199999999998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-684.44299999999998</v>
          </cell>
          <cell r="J569">
            <v>-138.71100000000001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2167.5430000000001</v>
          </cell>
          <cell r="J571">
            <v>45.423999999999523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1045.2950000000001</v>
          </cell>
          <cell r="J572">
            <v>-414.57000000000005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49.213999999999999</v>
          </cell>
          <cell r="J573">
            <v>698.55700000000002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2520.8310000000001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158.45400000000001</v>
          </cell>
          <cell r="J575">
            <v>95.913999999999987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1420.1220000000001</v>
          </cell>
          <cell r="J576">
            <v>29.888999999999896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950.69299999999998</v>
          </cell>
          <cell r="J577">
            <v>-227.41499999999996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151.14599999999999</v>
          </cell>
          <cell r="J578">
            <v>434.75900000000001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-4794.3890000000001</v>
          </cell>
          <cell r="J580">
            <v>989.09999999999877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5197.7639999999983</v>
          </cell>
          <cell r="J582">
            <v>6962.6449999999995</v>
          </cell>
          <cell r="M582">
            <v>9992.1529999999984</v>
          </cell>
          <cell r="N582">
            <v>5973.545000000001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5197.7639999999983</v>
          </cell>
          <cell r="J587">
            <v>6962.6449999999995</v>
          </cell>
          <cell r="M587">
            <v>9992.1529999999984</v>
          </cell>
          <cell r="N587">
            <v>5973.545000000001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-1136.989</v>
          </cell>
          <cell r="J593">
            <v>-11.363000000000056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-176.63200000000001</v>
          </cell>
          <cell r="J594">
            <v>36.621000000000009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3116.3029999999999</v>
          </cell>
          <cell r="J595">
            <v>-379.88400000000001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-315.77699999999999</v>
          </cell>
          <cell r="J597">
            <v>102.87099999999998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-65483.093000000008</v>
          </cell>
          <cell r="J598">
            <v>-6731.1749999999884</v>
          </cell>
          <cell r="M598">
            <v>4033.7379999999994</v>
          </cell>
          <cell r="N598">
            <v>7905.8410000000003</v>
          </cell>
        </row>
        <row r="599">
          <cell r="H599">
            <v>0</v>
          </cell>
          <cell r="I599">
            <v>15102.003000000001</v>
          </cell>
          <cell r="J599">
            <v>1843.2749999999978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1901.1970000000001</v>
          </cell>
          <cell r="J600">
            <v>159.98599999999988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-41795.224000000017</v>
          </cell>
          <cell r="J608">
            <v>1982.9760000000088</v>
          </cell>
          <cell r="M608">
            <v>14025.890999999998</v>
          </cell>
          <cell r="N608">
            <v>13879.386000000002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-41795.224000000017</v>
          </cell>
          <cell r="J665">
            <v>1982.9760000000088</v>
          </cell>
          <cell r="M665">
            <v>14025.890999999998</v>
          </cell>
          <cell r="N665">
            <v>13879.386000000002</v>
          </cell>
        </row>
        <row r="667">
          <cell r="H667">
            <v>0</v>
          </cell>
          <cell r="I667">
            <v>806.38800000000003</v>
          </cell>
          <cell r="J667">
            <v>-133.94299999999998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806.38800000000003</v>
          </cell>
          <cell r="J676">
            <v>672.44500000000005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7357.5629999999992</v>
          </cell>
          <cell r="J677">
            <v>8120.982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2576.0410000000002</v>
          </cell>
          <cell r="J678">
            <v>2826.1759999999999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55.136000000000003</v>
          </cell>
          <cell r="J679">
            <v>521.93799999999999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63.673000000000002</v>
          </cell>
          <cell r="J680">
            <v>638.89499999999998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684.44299999999998</v>
          </cell>
          <cell r="J681">
            <v>823.154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11543.243999999999</v>
          </cell>
          <cell r="J684">
            <v>13603.59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36953.792000000001</v>
          </cell>
          <cell r="J686">
            <v>39822.54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1136.989</v>
          </cell>
          <cell r="J688">
            <v>1148.3520000000001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176.63200000000001</v>
          </cell>
          <cell r="J689">
            <v>140.011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-3116.3029999999999</v>
          </cell>
          <cell r="J690">
            <v>-2736.4189999999999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315.77699999999999</v>
          </cell>
          <cell r="J692">
            <v>212.90600000000001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4764.9049999999997</v>
          </cell>
          <cell r="J693">
            <v>4893.8429999999998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69516.831000000006</v>
          </cell>
          <cell r="J694">
            <v>84153.846999999994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121291.867</v>
          </cell>
          <cell r="J696">
            <v>141238.66999999998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2167.5430000000001</v>
          </cell>
          <cell r="J699">
            <v>2212.9669999999996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1045.2950000000001</v>
          </cell>
          <cell r="J700">
            <v>630.72500000000002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49.213999999999999</v>
          </cell>
          <cell r="J701">
            <v>747.77099999999996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2520.8310000000001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158.45400000000001</v>
          </cell>
          <cell r="J703">
            <v>254.36799999999999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1420.1220000000001</v>
          </cell>
          <cell r="J704">
            <v>1450.011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950.69299999999998</v>
          </cell>
          <cell r="J705">
            <v>723.27800000000002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151.14599999999999</v>
          </cell>
          <cell r="J706">
            <v>585.90499999999997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5942.4670000000006</v>
          </cell>
          <cell r="J708">
            <v>9125.8560000000016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15102.003000000001</v>
          </cell>
          <cell r="J710">
            <v>16945.277999999998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1901.1970000000001</v>
          </cell>
          <cell r="J711">
            <v>2061.183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9448.2000000000007</v>
          </cell>
          <cell r="J717">
            <v>10601.400000000001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8909.1370000000006</v>
          </cell>
          <cell r="J719">
            <v>7734.3729999999996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4826.84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18357.337</v>
          </cell>
          <cell r="J736">
            <v>23162.613000000001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41303.004000000001</v>
          </cell>
          <cell r="J740">
            <v>51294.93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1996</v>
          </cell>
          <cell r="H742">
            <v>1997</v>
          </cell>
          <cell r="I742">
            <v>1998</v>
          </cell>
          <cell r="J742">
            <v>1999</v>
          </cell>
          <cell r="L742">
            <v>1998</v>
          </cell>
          <cell r="M742">
            <v>1999</v>
          </cell>
          <cell r="N742">
            <v>2000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22753.388999999996</v>
          </cell>
          <cell r="J747">
            <v>23575.857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57235.474000000002</v>
          </cell>
          <cell r="J748">
            <v>66367.883000000002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79988.862999999998</v>
          </cell>
          <cell r="J753">
            <v>89943.74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121291.867</v>
          </cell>
          <cell r="J755">
            <v>141238.67000000001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6416.5503355704705</v>
          </cell>
          <cell r="I840">
            <v>4195.1859999999997</v>
          </cell>
          <cell r="J840">
            <v>4860.1379999999999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s"/>
      <sheetName val="summary"/>
      <sheetName val="CPUC only"/>
      <sheetName val="summaryBU"/>
      <sheetName val="Period-ending RB"/>
    </sheetNames>
    <sheetDataSet>
      <sheetData sheetId="0">
        <row r="4">
          <cell r="C4">
            <v>40908</v>
          </cell>
        </row>
      </sheetData>
      <sheetData sheetId="1">
        <row r="38">
          <cell r="D38">
            <v>1392319393</v>
          </cell>
        </row>
      </sheetData>
      <sheetData sheetId="2"/>
      <sheetData sheetId="3"/>
      <sheetData sheetId="4">
        <row r="51">
          <cell r="E51">
            <v>-33697082</v>
          </cell>
        </row>
      </sheetData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nsol'd"/>
      <sheetName val="Blank"/>
      <sheetName val="CPI Plan"/>
      <sheetName val="Income Ta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Detail"/>
      <sheetName val="BA Variances"/>
      <sheetName val="BS Dwnld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PG&amp;E"/>
      <sheetName val="Sheet3"/>
    </sheetNames>
    <sheetDataSet>
      <sheetData sheetId="0">
        <row r="2">
          <cell r="A2">
            <v>13818</v>
          </cell>
        </row>
      </sheetData>
      <sheetData sheetId="1"/>
      <sheetData sheetId="2">
        <row r="1">
          <cell r="C1" t="str">
            <v>HEAP/LiHeap Application Assistance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11 Target R1 (2)"/>
      <sheetName val="SCG Dec 2011 Calculation"/>
    </sheetNames>
    <definedNames>
      <definedName name="Open_Click" refersTo="#REF!"/>
    </definedNames>
    <sheetDataSet>
      <sheetData sheetId="0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ysicalFreeze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Key Data"/>
      <sheetName val="Yearly S and U"/>
      <sheetName val="Income Statement - SL"/>
      <sheetName val="Cash Flow - SL"/>
      <sheetName val="Income Statement - PF"/>
      <sheetName val="Cash Flow - PF"/>
      <sheetName val="Balance Sheet - PF"/>
      <sheetName val="Balance Sheet - SL"/>
      <sheetName val="Asset Sale"/>
      <sheetName val="Cash Flow Unlevered"/>
      <sheetName val="Depreciation"/>
      <sheetName val="LLC Levered Returns - PF"/>
      <sheetName val="LLC Levered Returns - SL"/>
      <sheetName val="Construction Draw Schedule"/>
      <sheetName val="Monthly S and U"/>
      <sheetName val="Debt Service - Construction"/>
      <sheetName val="Debt Service - SL"/>
      <sheetName val="Debt Service - PF"/>
      <sheetName val="Income Taxes"/>
      <sheetName val="Project Leveraged Results"/>
      <sheetName val="Cash Sweep"/>
      <sheetName val="SL Average Life Calculations"/>
      <sheetName val="Maj Maint"/>
      <sheetName val="Revenues"/>
      <sheetName val="Technical &amp; Timing"/>
      <sheetName val="Fuel Costs"/>
      <sheetName val="NonFuel Expenses"/>
      <sheetName val="Property &amp; Sales Taxes"/>
      <sheetName val="Working Capital"/>
      <sheetName val="Initial Working Capital"/>
      <sheetName val="Unlevered Returns"/>
      <sheetName val="Corp Fin"/>
      <sheetName val="EPS  - PF"/>
      <sheetName val="EPS - SL"/>
      <sheetName val="OTC-Appendix A-1"/>
      <sheetName val="OTC-Appendix A-2"/>
      <sheetName val="OTC-Appendix A -3"/>
      <sheetName val="OTC-Appendix A -4"/>
      <sheetName val="Appendix B"/>
      <sheetName val="Value Changes"/>
      <sheetName val="Key Data - Comparison"/>
      <sheetName val="Inputs for M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56">
          <cell r="B656">
            <v>309170.44205052825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"/>
      <sheetName val="Consol"/>
      <sheetName val="CL"/>
      <sheetName val="DG"/>
      <sheetName val="TXPILOT"/>
      <sheetName val="W2000"/>
      <sheetName val="W2001"/>
      <sheetName val="W2002"/>
      <sheetName val="W2003"/>
      <sheetName val="W2004"/>
      <sheetName val="OH"/>
      <sheetName val="CR"/>
    </sheetNames>
    <sheetDataSet>
      <sheetData sheetId="0" refreshError="1">
        <row r="4">
          <cell r="B4" t="str">
            <v>Project</v>
          </cell>
        </row>
        <row r="5">
          <cell r="B5" t="str">
            <v>DG</v>
          </cell>
        </row>
        <row r="6">
          <cell r="B6" t="str">
            <v>Wind 2000</v>
          </cell>
        </row>
        <row r="7">
          <cell r="B7" t="str">
            <v>Wind 2001</v>
          </cell>
        </row>
        <row r="8">
          <cell r="B8" t="str">
            <v>Wind 2002</v>
          </cell>
        </row>
        <row r="9">
          <cell r="B9" t="str">
            <v>Wind 2003</v>
          </cell>
        </row>
        <row r="10">
          <cell r="B10" t="str">
            <v>Wind 2004</v>
          </cell>
        </row>
        <row r="11">
          <cell r="B11" t="str">
            <v>Texas Pilot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O-IA"/>
      <sheetName val="DO-IB"/>
      <sheetName val="DO-IC"/>
      <sheetName val="DO-III"/>
      <sheetName val="DO-IV"/>
      <sheetName val="DO-V"/>
      <sheetName val="Sheet2"/>
      <sheetName val="Buyout"/>
      <sheetName val="FINMODEL"/>
      <sheetName val="BOND"/>
      <sheetName val="ECM Matrix"/>
      <sheetName val="Sheet2 (2)"/>
      <sheetName val="Buyout (2)"/>
      <sheetName val="FINMODEL (2)"/>
      <sheetName val="BOND (2)"/>
      <sheetName val="ECM Matrix (2)"/>
      <sheetName val="sub pricing"/>
      <sheetName val="unit pricing"/>
      <sheetName val="kw kwh"/>
      <sheetName val="Sheet1"/>
      <sheetName val="Sheet3"/>
      <sheetName val="Sheet5"/>
      <sheetName val="XPORT"/>
      <sheetName val="usage type"/>
      <sheetName val="nursing"/>
      <sheetName val="main"/>
      <sheetName val="annex2"/>
      <sheetName val="Ed&amp;Res"/>
      <sheetName val="annex1"/>
      <sheetName val="mvanx1"/>
      <sheetName val="mvanx2"/>
      <sheetName val="mvedres"/>
      <sheetName val="mvmain"/>
      <sheetName val="mvnursing"/>
      <sheetName val="VARunHours"/>
      <sheetName val="Sheet4"/>
    </sheetNames>
    <sheetDataSet>
      <sheetData sheetId="0" refreshError="1">
        <row r="4">
          <cell r="C4" t="str">
            <v>100A</v>
          </cell>
          <cell r="D4">
            <v>64</v>
          </cell>
          <cell r="E4">
            <v>1000</v>
          </cell>
          <cell r="F4">
            <v>1</v>
          </cell>
        </row>
        <row r="5">
          <cell r="C5" t="str">
            <v>135A</v>
          </cell>
          <cell r="D5">
            <v>1</v>
          </cell>
          <cell r="E5">
            <v>2000</v>
          </cell>
          <cell r="F5">
            <v>2</v>
          </cell>
        </row>
        <row r="6">
          <cell r="C6" t="str">
            <v>150A</v>
          </cell>
          <cell r="D6">
            <v>9</v>
          </cell>
          <cell r="E6">
            <v>2000</v>
          </cell>
          <cell r="F6">
            <v>2</v>
          </cell>
        </row>
        <row r="7">
          <cell r="C7" t="str">
            <v>15A</v>
          </cell>
          <cell r="D7">
            <v>6</v>
          </cell>
          <cell r="E7">
            <v>3000</v>
          </cell>
          <cell r="F7">
            <v>1</v>
          </cell>
        </row>
        <row r="8">
          <cell r="C8" t="str">
            <v>15F</v>
          </cell>
          <cell r="D8">
            <v>2</v>
          </cell>
          <cell r="E8">
            <v>10000</v>
          </cell>
          <cell r="F8">
            <v>3</v>
          </cell>
        </row>
        <row r="9">
          <cell r="C9" t="str">
            <v>175MV</v>
          </cell>
          <cell r="D9">
            <v>1</v>
          </cell>
          <cell r="E9">
            <v>24000</v>
          </cell>
          <cell r="F9">
            <v>15</v>
          </cell>
        </row>
        <row r="10">
          <cell r="C10" t="str">
            <v>20T</v>
          </cell>
          <cell r="D10">
            <v>325</v>
          </cell>
          <cell r="E10">
            <v>3000</v>
          </cell>
          <cell r="F10">
            <v>3</v>
          </cell>
        </row>
        <row r="11">
          <cell r="C11" t="str">
            <v>300A</v>
          </cell>
          <cell r="D11">
            <v>2</v>
          </cell>
          <cell r="E11">
            <v>2000</v>
          </cell>
          <cell r="F11">
            <v>3</v>
          </cell>
        </row>
        <row r="12">
          <cell r="C12" t="str">
            <v>40A</v>
          </cell>
          <cell r="D12">
            <v>34</v>
          </cell>
          <cell r="E12">
            <v>1000</v>
          </cell>
          <cell r="F12">
            <v>1</v>
          </cell>
        </row>
        <row r="13">
          <cell r="C13" t="str">
            <v>52A</v>
          </cell>
          <cell r="D13">
            <v>10</v>
          </cell>
          <cell r="E13">
            <v>1000</v>
          </cell>
          <cell r="F13">
            <v>1</v>
          </cell>
        </row>
        <row r="14">
          <cell r="C14" t="str">
            <v>60A</v>
          </cell>
          <cell r="D14">
            <v>33</v>
          </cell>
          <cell r="E14">
            <v>1000</v>
          </cell>
          <cell r="F14">
            <v>1</v>
          </cell>
        </row>
        <row r="15">
          <cell r="C15" t="str">
            <v>75A</v>
          </cell>
          <cell r="D15">
            <v>13</v>
          </cell>
          <cell r="E15">
            <v>1000</v>
          </cell>
          <cell r="F15">
            <v>1</v>
          </cell>
        </row>
        <row r="16">
          <cell r="C16" t="str">
            <v>90A</v>
          </cell>
          <cell r="D16">
            <v>2</v>
          </cell>
          <cell r="E16">
            <v>1000</v>
          </cell>
          <cell r="F16">
            <v>1</v>
          </cell>
        </row>
        <row r="17">
          <cell r="C17" t="str">
            <v>cf15</v>
          </cell>
          <cell r="D17">
            <v>10</v>
          </cell>
          <cell r="E17">
            <v>10000</v>
          </cell>
          <cell r="F17">
            <v>4</v>
          </cell>
        </row>
        <row r="18">
          <cell r="C18" t="str">
            <v>cf7</v>
          </cell>
          <cell r="D18">
            <v>2</v>
          </cell>
          <cell r="E18">
            <v>10000</v>
          </cell>
          <cell r="F18">
            <v>4</v>
          </cell>
        </row>
        <row r="19">
          <cell r="C19" t="str">
            <v>cf9</v>
          </cell>
          <cell r="D19">
            <v>5</v>
          </cell>
          <cell r="E19">
            <v>10000</v>
          </cell>
          <cell r="F19">
            <v>4</v>
          </cell>
        </row>
        <row r="20">
          <cell r="C20" t="str">
            <v>f20</v>
          </cell>
          <cell r="D20">
            <v>734</v>
          </cell>
          <cell r="E20">
            <v>20000</v>
          </cell>
          <cell r="F20">
            <v>3</v>
          </cell>
        </row>
        <row r="21">
          <cell r="C21" t="str">
            <v>f30</v>
          </cell>
          <cell r="D21">
            <v>124</v>
          </cell>
          <cell r="E21">
            <v>20000</v>
          </cell>
          <cell r="F21">
            <v>3</v>
          </cell>
        </row>
        <row r="22">
          <cell r="C22" t="str">
            <v>f32</v>
          </cell>
          <cell r="D22">
            <v>268</v>
          </cell>
          <cell r="E22">
            <v>20000</v>
          </cell>
          <cell r="F22">
            <v>2</v>
          </cell>
        </row>
        <row r="23">
          <cell r="C23" t="str">
            <v>f34</v>
          </cell>
          <cell r="D23">
            <v>1</v>
          </cell>
          <cell r="E23">
            <v>20000</v>
          </cell>
          <cell r="F23">
            <v>1</v>
          </cell>
        </row>
        <row r="24">
          <cell r="C24" t="str">
            <v>f40</v>
          </cell>
          <cell r="D24">
            <v>3050</v>
          </cell>
          <cell r="E24">
            <v>20000</v>
          </cell>
          <cell r="F24">
            <v>1</v>
          </cell>
        </row>
        <row r="25">
          <cell r="C25" t="str">
            <v>f40u</v>
          </cell>
          <cell r="D25">
            <v>66</v>
          </cell>
          <cell r="E25">
            <v>20000</v>
          </cell>
          <cell r="F25">
            <v>6</v>
          </cell>
        </row>
        <row r="26">
          <cell r="C26" t="str">
            <v>f48HO</v>
          </cell>
          <cell r="D26">
            <v>1</v>
          </cell>
          <cell r="E26">
            <v>15000</v>
          </cell>
          <cell r="F26">
            <v>3</v>
          </cell>
        </row>
        <row r="27">
          <cell r="C27" t="str">
            <v>f96</v>
          </cell>
          <cell r="D27">
            <v>9</v>
          </cell>
          <cell r="E27">
            <v>15000</v>
          </cell>
          <cell r="F27">
            <v>4</v>
          </cell>
        </row>
        <row r="28">
          <cell r="C28" t="str">
            <v>led</v>
          </cell>
          <cell r="D28">
            <v>1</v>
          </cell>
          <cell r="E28">
            <v>50000</v>
          </cell>
          <cell r="F28">
            <v>19</v>
          </cell>
        </row>
        <row r="29">
          <cell r="C29" t="str">
            <v>none</v>
          </cell>
          <cell r="E29">
            <v>0</v>
          </cell>
          <cell r="F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ADJ"/>
      <sheetName val="A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98"/>
      <sheetName val="02-98"/>
      <sheetName val="03-98"/>
      <sheetName val="04-98"/>
      <sheetName val="05-98"/>
      <sheetName val="06-98"/>
      <sheetName val="07-98"/>
      <sheetName val="08-98"/>
      <sheetName val="09-98"/>
      <sheetName val="10-98"/>
      <sheetName val="11-98"/>
      <sheetName val="12-98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S&amp;U"/>
      <sheetName val="EPS"/>
      <sheetName val="Return"/>
      <sheetName val="LDs"/>
      <sheetName val="Capital"/>
      <sheetName val="Dev_Exp"/>
      <sheetName val="Input"/>
      <sheetName val="Capacity"/>
      <sheetName val="HR_Degrade"/>
      <sheetName val="HR"/>
      <sheetName val="VOM"/>
      <sheetName val="FOM"/>
      <sheetName val="Rev"/>
      <sheetName val="Lease (t)"/>
      <sheetName val="Lease"/>
      <sheetName val="Depr"/>
      <sheetName val="Debt_Monthly"/>
      <sheetName val="Debt_Annual"/>
      <sheetName val="Income"/>
      <sheetName val="BalSheet"/>
      <sheetName val="Cash_Flow"/>
      <sheetName val="Chart Data"/>
      <sheetName val="SiteInc"/>
      <sheetName val="Site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Input"/>
      <sheetName val="Model"/>
      <sheetName val="Book Provision"/>
      <sheetName val="Tax Provision"/>
      <sheetName val="QtrTrack"/>
      <sheetName val="ANALYSIS"/>
      <sheetName val="Deferred Tracking"/>
      <sheetName val="Payable"/>
      <sheetName val="A"/>
      <sheetName val="Dólares Chile 30.11.02"/>
      <sheetName val="MSQ Sys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eguros (PPC)"/>
      <sheetName val="XREF"/>
      <sheetName val="Integración  Pagos Ant. (PPC)"/>
      <sheetName val="Tickmarks"/>
      <sheetName val="Unmet_Need"/>
      <sheetName val="SAR-INFO"/>
      <sheetName val="ER GTS"/>
      <sheetName val="Elim"/>
      <sheetName val="BG GT "/>
      <sheetName val="BG TIH"/>
      <sheetName val="BG GTS "/>
      <sheetName val="BG TSE"/>
      <sheetName val="Bal GT"/>
      <sheetName val=" Part"/>
      <sheetName val="ER GT "/>
      <sheetName val="ER TIH"/>
      <sheetName val="ER TSE"/>
      <sheetName val="ER Con"/>
      <sheetName val="SLS CM"/>
      <sheetName val="IMSS"/>
      <sheetName val="Estado"/>
      <sheetName val="uso"/>
      <sheetName val="FF33-1&amp;"/>
      <sheetName val="2003"/>
      <sheetName val="Muestreo"/>
      <sheetName val="Renta"/>
      <sheetName val="Electricidad"/>
      <sheetName val="ER09"/>
      <sheetName val="SAR E INFONAVIT"/>
      <sheetName val="C-1"/>
      <sheetName val="Significant Processes"/>
      <sheetName val="EMPLEADOS"/>
      <sheetName val="Integracion de Ctas x Pagar"/>
      <sheetName val="ANALYSIS JUNEFOR PP02 old"/>
      <sheetName val="Analysis"/>
      <sheetName val="Amarre (7 CEDULAS)"/>
      <sheetName val="Amarre de Honorarios"/>
      <sheetName val="DEPRECIACION"/>
      <sheetName val="FCCREDITOS"/>
      <sheetName val="FP"/>
      <sheetName val=".1 Lead"/>
      <sheetName val="GASTOS  8310.1"/>
      <sheetName val="Drop-Down Lists"/>
      <sheetName val="Revisión Analitica"/>
      <sheetName val="Resum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heet1"/>
      <sheetName val="XREF"/>
      <sheetName val="Tickmarks"/>
      <sheetName val="Lead 5300"/>
      <sheetName val="5300.1"/>
      <sheetName val="5300.3"/>
      <sheetName val="5300.2"/>
      <sheetName val="5300.4"/>
      <sheetName val="Razonabilidad IVA"/>
      <sheetName val="Antiguedades"/>
      <sheetName val="limite"/>
      <sheetName val="Integración"/>
      <sheetName val="Mvt Imobilizado"/>
      <sheetName val="Lists"/>
      <sheetName val="Table Maint"/>
      <sheetName val="Indice"/>
      <sheetName val="1"/>
      <sheetName val="2"/>
      <sheetName val="3"/>
      <sheetName val="4"/>
      <sheetName val="5"/>
      <sheetName val="Planeación"/>
      <sheetName val="ER GTS"/>
      <sheetName val="9-Concentrado PP"/>
      <sheetName val="Gastos_MadridWE"/>
      <sheetName val="Prov Siemens"/>
      <sheetName val="Dpn. Fiscal"/>
      <sheetName val="inventarios"/>
      <sheetName val="AJUSTE INFLAC."/>
      <sheetName val=""/>
      <sheetName val="Consolidated Domestic"/>
      <sheetName val="C-26 IA NA"/>
      <sheetName val="Terren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 de Movimientos"/>
      <sheetName val="Revisión SI"/>
      <sheetName val="Revisión Altas"/>
      <sheetName val="Depreciación"/>
      <sheetName val="Límite"/>
      <sheetName val="Tickmarks"/>
      <sheetName val="XREF"/>
      <sheetName val="GtosFab"/>
      <sheetName val="DEP. FINAL"/>
      <sheetName val="Dep. del Ej. y Acum."/>
      <sheetName val="Lead"/>
      <sheetName val="vaciado P.P. IVA"/>
      <sheetName val="5300.3"/>
      <sheetName val="AUT99"/>
      <sheetName val="Warranty Periods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ON2001"/>
      <sheetName val="PROMED01"/>
      <sheetName val="DEPFIS01"/>
      <sheetName val="PROV. ND"/>
      <sheetName val="VAC ENE-MZO"/>
      <sheetName val="INGRESOS2000"/>
      <sheetName val="SLDOS"/>
      <sheetName val="ETIQUETA"/>
      <sheetName val="Estado Res."/>
      <sheetName val="Nota 7"/>
      <sheetName val="XREF"/>
      <sheetName val="Tickmarks"/>
      <sheetName val="Cédula de Movimientos"/>
      <sheetName val="Depreciación"/>
      <sheetName val="Revisión gastos Septiembre"/>
      <sheetName val="Empréstimos"/>
      <sheetName val="BB PCH's"/>
      <sheetName val="Umbrales"/>
      <sheetName val="Cobros posteriores"/>
      <sheetName val="REV. LIMITE ADMON"/>
      <sheetName val="Valuación"/>
      <sheetName val="Lead"/>
      <sheetName val="AUT99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  <sheetName val="FreeCashFlow"/>
      <sheetName val="EnterpriseValue"/>
      <sheetName val="Taxes - F$"/>
      <sheetName val="IRR"/>
      <sheetName val="Assumptions"/>
      <sheetName val="Proforma Financials"/>
      <sheetName val="Revenue"/>
      <sheetName val="Customers&amp;Load"/>
      <sheetName val="Expenses"/>
      <sheetName val="CAPEX"/>
      <sheetName val="BookDepreciation"/>
      <sheetName val="TaxDepreciation"/>
      <sheetName val="Financing"/>
      <sheetName val="General Information"/>
      <sheetName val="Inputs"/>
      <sheetName val="High Level - Drivers Control"/>
      <sheetName val="High Level - Projections"/>
      <sheetName val="1.25"/>
      <sheetName val="SIST. FIN."/>
      <sheetName val="A.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1996</v>
          </cell>
          <cell r="D7">
            <v>1997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  <cell r="M7">
            <v>2006</v>
          </cell>
          <cell r="N7">
            <v>2007</v>
          </cell>
          <cell r="O7">
            <v>2008</v>
          </cell>
          <cell r="P7">
            <v>2009</v>
          </cell>
          <cell r="Q7">
            <v>2010</v>
          </cell>
          <cell r="R7">
            <v>2011</v>
          </cell>
          <cell r="S7">
            <v>2012</v>
          </cell>
          <cell r="T7">
            <v>2013</v>
          </cell>
          <cell r="U7">
            <v>2014</v>
          </cell>
          <cell r="V7">
            <v>2015</v>
          </cell>
          <cell r="W7">
            <v>2016</v>
          </cell>
          <cell r="X7">
            <v>2017</v>
          </cell>
          <cell r="Y7">
            <v>2018</v>
          </cell>
          <cell r="Z7">
            <v>2019</v>
          </cell>
          <cell r="AA7">
            <v>2020</v>
          </cell>
        </row>
        <row r="10">
          <cell r="C10">
            <v>1996</v>
          </cell>
          <cell r="D10">
            <v>1997</v>
          </cell>
          <cell r="E10">
            <v>1998</v>
          </cell>
          <cell r="F10">
            <v>1999</v>
          </cell>
          <cell r="G10">
            <v>2000</v>
          </cell>
          <cell r="H10">
            <v>2001</v>
          </cell>
          <cell r="I10">
            <v>2002</v>
          </cell>
          <cell r="J10">
            <v>2003</v>
          </cell>
          <cell r="K10">
            <v>2004</v>
          </cell>
          <cell r="L10">
            <v>2005</v>
          </cell>
          <cell r="M10">
            <v>2006</v>
          </cell>
          <cell r="N10">
            <v>2007</v>
          </cell>
          <cell r="O10">
            <v>2008</v>
          </cell>
          <cell r="P10">
            <v>2009</v>
          </cell>
          <cell r="Q10">
            <v>2010</v>
          </cell>
          <cell r="R10">
            <v>2011</v>
          </cell>
          <cell r="S10">
            <v>2012</v>
          </cell>
          <cell r="T10">
            <v>2013</v>
          </cell>
          <cell r="U10">
            <v>2014</v>
          </cell>
          <cell r="V10">
            <v>2015</v>
          </cell>
          <cell r="W10">
            <v>2016</v>
          </cell>
          <cell r="X10">
            <v>2017</v>
          </cell>
          <cell r="Y10">
            <v>2018</v>
          </cell>
          <cell r="Z10">
            <v>2019</v>
          </cell>
          <cell r="AA10">
            <v>2020</v>
          </cell>
        </row>
        <row r="11">
          <cell r="B11" t="str">
            <v>C$ Devaluation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</row>
        <row r="13">
          <cell r="C13">
            <v>1996</v>
          </cell>
          <cell r="D13">
            <v>1997</v>
          </cell>
          <cell r="E13">
            <v>1998</v>
          </cell>
          <cell r="F13">
            <v>1999</v>
          </cell>
          <cell r="G13">
            <v>2000</v>
          </cell>
          <cell r="H13">
            <v>2001</v>
          </cell>
          <cell r="I13">
            <v>2002</v>
          </cell>
          <cell r="J13">
            <v>2003</v>
          </cell>
          <cell r="K13">
            <v>2004</v>
          </cell>
          <cell r="L13">
            <v>2005</v>
          </cell>
          <cell r="M13">
            <v>2006</v>
          </cell>
          <cell r="N13">
            <v>2007</v>
          </cell>
          <cell r="O13">
            <v>2008</v>
          </cell>
          <cell r="P13">
            <v>2009</v>
          </cell>
          <cell r="Q13">
            <v>2010</v>
          </cell>
          <cell r="R13">
            <v>2011</v>
          </cell>
          <cell r="S13">
            <v>2012</v>
          </cell>
          <cell r="T13">
            <v>2013</v>
          </cell>
          <cell r="U13">
            <v>2014</v>
          </cell>
          <cell r="V13">
            <v>2015</v>
          </cell>
          <cell r="W13">
            <v>2016</v>
          </cell>
          <cell r="X13">
            <v>2017</v>
          </cell>
          <cell r="Y13">
            <v>2018</v>
          </cell>
          <cell r="Z13">
            <v>2019</v>
          </cell>
          <cell r="AA13">
            <v>2020</v>
          </cell>
        </row>
        <row r="14">
          <cell r="B14" t="str">
            <v>C$/US$ Effective Exchange Rate</v>
          </cell>
          <cell r="C14">
            <v>0.6623</v>
          </cell>
          <cell r="D14">
            <v>0.6623</v>
          </cell>
          <cell r="E14">
            <v>0.6623</v>
          </cell>
          <cell r="F14">
            <v>0.6623</v>
          </cell>
          <cell r="G14">
            <v>0.6623</v>
          </cell>
          <cell r="H14">
            <v>0.6623</v>
          </cell>
          <cell r="I14">
            <v>0.6623</v>
          </cell>
          <cell r="J14">
            <v>0.6623</v>
          </cell>
          <cell r="K14">
            <v>0.6623</v>
          </cell>
          <cell r="L14">
            <v>0.6623</v>
          </cell>
          <cell r="M14">
            <v>0.6623</v>
          </cell>
          <cell r="N14">
            <v>0.6623</v>
          </cell>
          <cell r="O14">
            <v>0.6623</v>
          </cell>
          <cell r="P14">
            <v>0.6623</v>
          </cell>
          <cell r="Q14">
            <v>0.6623</v>
          </cell>
          <cell r="R14">
            <v>0.6623</v>
          </cell>
          <cell r="S14">
            <v>0.6623</v>
          </cell>
          <cell r="T14">
            <v>0.6623</v>
          </cell>
          <cell r="U14">
            <v>0.6623</v>
          </cell>
          <cell r="V14">
            <v>0.6623</v>
          </cell>
          <cell r="W14">
            <v>0.6623</v>
          </cell>
          <cell r="X14">
            <v>0.6623</v>
          </cell>
          <cell r="Y14">
            <v>0.6623</v>
          </cell>
          <cell r="Z14">
            <v>0.6623</v>
          </cell>
          <cell r="AA14">
            <v>0.6623</v>
          </cell>
        </row>
        <row r="23">
          <cell r="E23">
            <v>1998</v>
          </cell>
          <cell r="F23">
            <v>1999</v>
          </cell>
          <cell r="G23">
            <v>2000</v>
          </cell>
          <cell r="H23">
            <v>2001</v>
          </cell>
          <cell r="I23">
            <v>2002</v>
          </cell>
          <cell r="J23">
            <v>2003</v>
          </cell>
          <cell r="K23">
            <v>2004</v>
          </cell>
          <cell r="L23">
            <v>2005</v>
          </cell>
          <cell r="M23">
            <v>2006</v>
          </cell>
          <cell r="N23">
            <v>2007</v>
          </cell>
          <cell r="O23">
            <v>2008</v>
          </cell>
          <cell r="P23">
            <v>2009</v>
          </cell>
          <cell r="Q23">
            <v>2010</v>
          </cell>
          <cell r="R23">
            <v>2011</v>
          </cell>
          <cell r="S23">
            <v>2012</v>
          </cell>
          <cell r="T23">
            <v>2013</v>
          </cell>
          <cell r="U23">
            <v>2014</v>
          </cell>
          <cell r="V23">
            <v>2015</v>
          </cell>
          <cell r="W23">
            <v>2016</v>
          </cell>
          <cell r="X23">
            <v>2017</v>
          </cell>
          <cell r="Y23">
            <v>2018</v>
          </cell>
          <cell r="Z23">
            <v>2019</v>
          </cell>
          <cell r="AA23">
            <v>2020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yout"/>
      <sheetName val="CES Inputs"/>
      <sheetName val="Help"/>
      <sheetName val="YR6"/>
      <sheetName val="YR5"/>
      <sheetName val="YR4"/>
      <sheetName val="YR3"/>
      <sheetName val="YR2"/>
      <sheetName val="YR1"/>
      <sheetName val="MTHSAVCALCS"/>
      <sheetName val="SavingsReport"/>
      <sheetName val="UP Sum"/>
      <sheetName val="Utah Power"/>
      <sheetName val="BC Calcs"/>
      <sheetName val="PSC Output"/>
      <sheetName val="Rev Impacts"/>
      <sheetName val="FY94 570 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ricing Inputs"/>
      <sheetName val="Inputs"/>
      <sheetName val="Key Data"/>
      <sheetName val="Cash Flow"/>
      <sheetName val="Yearly S and U"/>
      <sheetName val="Monthly S and U"/>
      <sheetName val="Debt Service"/>
      <sheetName val="Debt Service - LOCs&amp;Bank Fees"/>
      <sheetName val="Technical &amp; Timing"/>
      <sheetName val="Revenues"/>
      <sheetName val="Fuel Costs"/>
      <sheetName val="Maj Maint"/>
      <sheetName val="NonFuel Expenses"/>
      <sheetName val="Working Capital"/>
      <sheetName val="SL Average Life"/>
    </sheetNames>
    <sheetDataSet>
      <sheetData sheetId="0" refreshError="1"/>
      <sheetData sheetId="1" refreshError="1">
        <row r="450">
          <cell r="B450">
            <v>0.4</v>
          </cell>
        </row>
        <row r="451">
          <cell r="B451">
            <v>0.56999999999999995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"/>
      <sheetName val="Profile"/>
      <sheetName val="GF Formula Earn"/>
      <sheetName val="fae calc"/>
      <sheetName val="Cash Bal Earn"/>
      <sheetName val="Qual cb proj 578"/>
      <sheetName val="Qual cb proj 650"/>
      <sheetName val="Qual cb proj 750"/>
      <sheetName val="Tot cb proj 578"/>
      <sheetName val="Tot cb proj 650"/>
      <sheetName val="Tot cb proj 750"/>
      <sheetName val="Pension Ben 7.1.2001"/>
      <sheetName val="Pension Ben 7.1.2002"/>
      <sheetName val="Pension Ben 8.1.2006"/>
      <sheetName val="SERP 7.1.01"/>
      <sheetName val="SERP 7.1.02"/>
      <sheetName val="SERP 8.1.06"/>
      <sheetName val="415 calc 7.1.01"/>
      <sheetName val="415 calc 7.1.02"/>
      <sheetName val="415 calc 8.1.06"/>
      <sheetName val="J&amp;S Factor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3">
          <cell r="AW13">
            <v>5</v>
          </cell>
          <cell r="AX13">
            <v>3.5681999999999998E-2</v>
          </cell>
          <cell r="AY13">
            <v>2.6315999999999999E-2</v>
          </cell>
          <cell r="AZ13">
            <v>3.2319000000000001E-2</v>
          </cell>
          <cell r="BA13">
            <v>2.7521E-2</v>
          </cell>
        </row>
        <row r="14">
          <cell r="AW14">
            <v>6</v>
          </cell>
          <cell r="AX14">
            <v>3.7532000000000003E-2</v>
          </cell>
          <cell r="AY14">
            <v>2.7873999999999999E-2</v>
          </cell>
          <cell r="AZ14">
            <v>3.4230999999999998E-2</v>
          </cell>
          <cell r="BA14">
            <v>2.9135000000000001E-2</v>
          </cell>
        </row>
        <row r="15">
          <cell r="AW15">
            <v>7</v>
          </cell>
          <cell r="AX15">
            <v>3.9481000000000002E-2</v>
          </cell>
          <cell r="AY15">
            <v>2.9524999999999999E-2</v>
          </cell>
          <cell r="AZ15">
            <v>3.6259E-2</v>
          </cell>
          <cell r="BA15">
            <v>3.0845000000000001E-2</v>
          </cell>
        </row>
        <row r="16">
          <cell r="AW16">
            <v>8</v>
          </cell>
          <cell r="AX16">
            <v>4.1534000000000001E-2</v>
          </cell>
          <cell r="AY16">
            <v>3.1275999999999998E-2</v>
          </cell>
          <cell r="AZ16">
            <v>3.841E-2</v>
          </cell>
          <cell r="BA16">
            <v>3.2656999999999999E-2</v>
          </cell>
        </row>
        <row r="17">
          <cell r="AW17">
            <v>9</v>
          </cell>
          <cell r="AX17">
            <v>4.3698000000000001E-2</v>
          </cell>
          <cell r="AY17">
            <v>3.3133000000000003E-2</v>
          </cell>
          <cell r="AZ17">
            <v>4.0690999999999998E-2</v>
          </cell>
          <cell r="BA17">
            <v>3.4576999999999997E-2</v>
          </cell>
        </row>
        <row r="18">
          <cell r="AW18">
            <v>10</v>
          </cell>
          <cell r="AX18">
            <v>4.598E-2</v>
          </cell>
          <cell r="AY18">
            <v>3.5104000000000003E-2</v>
          </cell>
          <cell r="AZ18">
            <v>4.3110999999999997E-2</v>
          </cell>
          <cell r="BA18">
            <v>3.6611999999999999E-2</v>
          </cell>
        </row>
        <row r="19">
          <cell r="AW19">
            <v>11</v>
          </cell>
          <cell r="AX19">
            <v>4.8384999999999997E-2</v>
          </cell>
          <cell r="AY19">
            <v>3.7194999999999999E-2</v>
          </cell>
          <cell r="AZ19">
            <v>4.5678000000000003E-2</v>
          </cell>
          <cell r="BA19">
            <v>3.8768999999999998E-2</v>
          </cell>
        </row>
        <row r="20">
          <cell r="AW20">
            <v>12</v>
          </cell>
          <cell r="AX20">
            <v>5.0921000000000001E-2</v>
          </cell>
          <cell r="AY20">
            <v>3.9412999999999997E-2</v>
          </cell>
          <cell r="AZ20">
            <v>4.8403000000000002E-2</v>
          </cell>
          <cell r="BA20">
            <v>4.1055000000000001E-2</v>
          </cell>
        </row>
        <row r="21">
          <cell r="AW21">
            <v>13</v>
          </cell>
          <cell r="AX21">
            <v>5.3596999999999999E-2</v>
          </cell>
          <cell r="AY21">
            <v>4.1768E-2</v>
          </cell>
          <cell r="AZ21">
            <v>5.1295E-2</v>
          </cell>
          <cell r="BA21">
            <v>4.3478999999999997E-2</v>
          </cell>
        </row>
        <row r="22">
          <cell r="AW22">
            <v>14</v>
          </cell>
          <cell r="AX22">
            <v>5.6418999999999997E-2</v>
          </cell>
          <cell r="AY22">
            <v>4.4268000000000002E-2</v>
          </cell>
          <cell r="AZ22">
            <v>5.4364999999999997E-2</v>
          </cell>
          <cell r="BA22">
            <v>4.6050000000000001E-2</v>
          </cell>
        </row>
        <row r="23">
          <cell r="AW23">
            <v>15</v>
          </cell>
          <cell r="AX23">
            <v>5.9396999999999998E-2</v>
          </cell>
          <cell r="AY23">
            <v>4.6921999999999998E-2</v>
          </cell>
          <cell r="AZ23">
            <v>5.7625000000000003E-2</v>
          </cell>
          <cell r="BA23">
            <v>4.8776E-2</v>
          </cell>
        </row>
        <row r="24">
          <cell r="AW24">
            <v>16</v>
          </cell>
          <cell r="AX24">
            <v>6.2540999999999999E-2</v>
          </cell>
          <cell r="AY24">
            <v>4.9741E-2</v>
          </cell>
          <cell r="AZ24">
            <v>6.1086000000000001E-2</v>
          </cell>
          <cell r="BA24">
            <v>5.1667999999999999E-2</v>
          </cell>
        </row>
        <row r="25">
          <cell r="AW25">
            <v>17</v>
          </cell>
          <cell r="AX25">
            <v>6.5860000000000002E-2</v>
          </cell>
          <cell r="AY25">
            <v>5.2734999999999997E-2</v>
          </cell>
          <cell r="AZ25">
            <v>6.4764000000000002E-2</v>
          </cell>
          <cell r="BA25">
            <v>5.4734999999999999E-2</v>
          </cell>
        </row>
        <row r="26">
          <cell r="AW26">
            <v>18</v>
          </cell>
          <cell r="AX26">
            <v>6.9363999999999995E-2</v>
          </cell>
          <cell r="AY26">
            <v>5.5917000000000001E-2</v>
          </cell>
          <cell r="AZ26">
            <v>6.8670999999999996E-2</v>
          </cell>
          <cell r="BA26">
            <v>5.799E-2</v>
          </cell>
        </row>
        <row r="27">
          <cell r="AW27">
            <v>19</v>
          </cell>
          <cell r="AX27">
            <v>7.3066000000000006E-2</v>
          </cell>
          <cell r="AY27">
            <v>5.9297999999999997E-2</v>
          </cell>
          <cell r="AZ27">
            <v>7.2822999999999999E-2</v>
          </cell>
          <cell r="BA27">
            <v>6.1445E-2</v>
          </cell>
        </row>
        <row r="28">
          <cell r="AW28">
            <v>20</v>
          </cell>
          <cell r="AX28">
            <v>7.6978000000000005E-2</v>
          </cell>
          <cell r="AY28">
            <v>6.2891000000000002E-2</v>
          </cell>
          <cell r="AZ28">
            <v>7.7235999999999999E-2</v>
          </cell>
          <cell r="BA28">
            <v>6.5111000000000002E-2</v>
          </cell>
        </row>
        <row r="29">
          <cell r="AW29">
            <v>21</v>
          </cell>
          <cell r="AX29">
            <v>8.1113000000000005E-2</v>
          </cell>
          <cell r="AY29">
            <v>6.6712999999999995E-2</v>
          </cell>
          <cell r="AZ29">
            <v>8.1929000000000002E-2</v>
          </cell>
          <cell r="BA29">
            <v>6.9002999999999995E-2</v>
          </cell>
        </row>
        <row r="30">
          <cell r="AW30">
            <v>22</v>
          </cell>
          <cell r="AX30">
            <v>8.5485000000000005E-2</v>
          </cell>
          <cell r="AY30">
            <v>7.0777000000000007E-2</v>
          </cell>
          <cell r="AZ30">
            <v>8.6919999999999997E-2</v>
          </cell>
          <cell r="BA30">
            <v>7.3136999999999994E-2</v>
          </cell>
        </row>
        <row r="31">
          <cell r="AW31">
            <v>23</v>
          </cell>
          <cell r="AX31">
            <v>9.0107999999999994E-2</v>
          </cell>
          <cell r="AY31">
            <v>7.5101000000000001E-2</v>
          </cell>
          <cell r="AZ31">
            <v>9.2230000000000006E-2</v>
          </cell>
          <cell r="BA31">
            <v>7.7526999999999999E-2</v>
          </cell>
        </row>
        <row r="32">
          <cell r="AW32">
            <v>24</v>
          </cell>
          <cell r="AX32">
            <v>9.5001000000000002E-2</v>
          </cell>
          <cell r="AY32">
            <v>7.9702999999999996E-2</v>
          </cell>
          <cell r="AZ32">
            <v>9.7881999999999997E-2</v>
          </cell>
          <cell r="BA32">
            <v>8.2191E-2</v>
          </cell>
        </row>
        <row r="33">
          <cell r="AW33">
            <v>25</v>
          </cell>
          <cell r="AX33">
            <v>0.100179</v>
          </cell>
          <cell r="AY33">
            <v>8.4600999999999996E-2</v>
          </cell>
          <cell r="AZ33">
            <v>0.103898</v>
          </cell>
          <cell r="BA33">
            <v>8.7148000000000003E-2</v>
          </cell>
        </row>
        <row r="34">
          <cell r="AW34">
            <v>26</v>
          </cell>
          <cell r="AX34">
            <v>0.10566200000000001</v>
          </cell>
          <cell r="AY34">
            <v>8.9818999999999996E-2</v>
          </cell>
          <cell r="AZ34">
            <v>0.110305</v>
          </cell>
          <cell r="BA34">
            <v>9.2415999999999998E-2</v>
          </cell>
        </row>
        <row r="35">
          <cell r="AW35">
            <v>27</v>
          </cell>
          <cell r="AX35">
            <v>0.111471</v>
          </cell>
          <cell r="AY35">
            <v>9.5377000000000003E-2</v>
          </cell>
          <cell r="AZ35">
            <v>0.117131</v>
          </cell>
          <cell r="BA35">
            <v>9.8017999999999994E-2</v>
          </cell>
        </row>
        <row r="36">
          <cell r="AW36">
            <v>28</v>
          </cell>
          <cell r="AX36">
            <v>0.117627</v>
          </cell>
          <cell r="AY36">
            <v>0.101301</v>
          </cell>
          <cell r="AZ36">
            <v>0.124406</v>
          </cell>
          <cell r="BA36">
            <v>0.103976</v>
          </cell>
        </row>
        <row r="37">
          <cell r="AW37">
            <v>29</v>
          </cell>
          <cell r="AX37">
            <v>0.124154</v>
          </cell>
          <cell r="AY37">
            <v>0.10761800000000001</v>
          </cell>
          <cell r="AZ37">
            <v>0.132164</v>
          </cell>
          <cell r="BA37">
            <v>0.110316</v>
          </cell>
        </row>
        <row r="38">
          <cell r="AW38">
            <v>30</v>
          </cell>
          <cell r="AX38">
            <v>0.131079</v>
          </cell>
          <cell r="AY38">
            <v>0.114356</v>
          </cell>
          <cell r="AZ38">
            <v>0.14043900000000001</v>
          </cell>
          <cell r="BA38">
            <v>0.117063</v>
          </cell>
        </row>
        <row r="39">
          <cell r="AW39">
            <v>31</v>
          </cell>
          <cell r="AX39">
            <v>0.138428</v>
          </cell>
          <cell r="AY39">
            <v>0.121547</v>
          </cell>
          <cell r="AZ39">
            <v>0.14927000000000001</v>
          </cell>
          <cell r="BA39">
            <v>0.124247</v>
          </cell>
        </row>
        <row r="40">
          <cell r="AW40">
            <v>32</v>
          </cell>
          <cell r="AX40">
            <v>0.146233</v>
          </cell>
          <cell r="AY40">
            <v>0.12922500000000001</v>
          </cell>
          <cell r="AZ40">
            <v>0.15869900000000001</v>
          </cell>
          <cell r="BA40">
            <v>0.13189899999999999</v>
          </cell>
        </row>
        <row r="41">
          <cell r="AW41">
            <v>33</v>
          </cell>
          <cell r="AX41">
            <v>0.154527</v>
          </cell>
          <cell r="AY41">
            <v>0.13742799999999999</v>
          </cell>
          <cell r="AZ41">
            <v>0.16877300000000001</v>
          </cell>
          <cell r="BA41">
            <v>0.14005400000000001</v>
          </cell>
        </row>
        <row r="42">
          <cell r="AW42">
            <v>34</v>
          </cell>
          <cell r="AX42">
            <v>0.16334499999999999</v>
          </cell>
          <cell r="AY42">
            <v>0.14619599999999999</v>
          </cell>
          <cell r="AZ42">
            <v>0.17954100000000001</v>
          </cell>
          <cell r="BA42">
            <v>0.14874699999999999</v>
          </cell>
        </row>
        <row r="43">
          <cell r="AW43">
            <v>35</v>
          </cell>
          <cell r="AX43">
            <v>0.17272599999999999</v>
          </cell>
          <cell r="AY43">
            <v>0.15557399999999999</v>
          </cell>
          <cell r="AZ43">
            <v>0.19105800000000001</v>
          </cell>
          <cell r="BA43">
            <v>0.15801999999999999</v>
          </cell>
        </row>
        <row r="44">
          <cell r="AW44">
            <v>36</v>
          </cell>
          <cell r="AX44">
            <v>0.18271399999999999</v>
          </cell>
          <cell r="AY44">
            <v>0.16561000000000001</v>
          </cell>
          <cell r="AZ44">
            <v>0.20338400000000001</v>
          </cell>
          <cell r="BA44">
            <v>0.16791600000000001</v>
          </cell>
        </row>
        <row r="45">
          <cell r="AW45">
            <v>37</v>
          </cell>
          <cell r="AX45">
            <v>0.193356</v>
          </cell>
          <cell r="AY45">
            <v>0.17635899999999999</v>
          </cell>
          <cell r="AZ45">
            <v>0.216584</v>
          </cell>
          <cell r="BA45">
            <v>0.178482</v>
          </cell>
        </row>
        <row r="46">
          <cell r="AW46">
            <v>38</v>
          </cell>
          <cell r="AX46">
            <v>0.20470099999999999</v>
          </cell>
          <cell r="AY46">
            <v>0.18787799999999999</v>
          </cell>
          <cell r="AZ46">
            <v>0.23072999999999999</v>
          </cell>
          <cell r="BA46">
            <v>0.189772</v>
          </cell>
        </row>
        <row r="47">
          <cell r="AW47">
            <v>39</v>
          </cell>
          <cell r="AX47">
            <v>0.216808</v>
          </cell>
          <cell r="AY47">
            <v>0.20023199999999999</v>
          </cell>
          <cell r="AZ47">
            <v>0.24590100000000001</v>
          </cell>
          <cell r="BA47">
            <v>0.20184099999999999</v>
          </cell>
        </row>
        <row r="48">
          <cell r="AW48">
            <v>40</v>
          </cell>
          <cell r="AX48">
            <v>0.229738</v>
          </cell>
          <cell r="AY48">
            <v>0.21349199999999999</v>
          </cell>
          <cell r="AZ48">
            <v>0.26218599999999997</v>
          </cell>
          <cell r="BA48">
            <v>0.214752</v>
          </cell>
        </row>
        <row r="49">
          <cell r="AW49">
            <v>41</v>
          </cell>
          <cell r="AX49">
            <v>0.243558</v>
          </cell>
          <cell r="AY49">
            <v>0.22773599999999999</v>
          </cell>
          <cell r="AZ49">
            <v>0.27967900000000001</v>
          </cell>
          <cell r="BA49">
            <v>0.228575</v>
          </cell>
        </row>
        <row r="50">
          <cell r="AW50">
            <v>42</v>
          </cell>
          <cell r="AX50">
            <v>0.25834499999999999</v>
          </cell>
          <cell r="AY50">
            <v>0.24305099999999999</v>
          </cell>
          <cell r="AZ50">
            <v>0.29848799999999998</v>
          </cell>
          <cell r="BA50">
            <v>0.24338499999999999</v>
          </cell>
        </row>
        <row r="51">
          <cell r="AW51">
            <v>43</v>
          </cell>
          <cell r="AX51">
            <v>0.27418100000000001</v>
          </cell>
          <cell r="AY51">
            <v>0.25953399999999999</v>
          </cell>
          <cell r="AZ51">
            <v>0.31872899999999998</v>
          </cell>
          <cell r="BA51">
            <v>0.25926500000000002</v>
          </cell>
        </row>
        <row r="52">
          <cell r="AW52">
            <v>44</v>
          </cell>
          <cell r="AX52">
            <v>0.29115799999999997</v>
          </cell>
          <cell r="AY52">
            <v>0.27728799999999998</v>
          </cell>
          <cell r="AZ52">
            <v>0.340534</v>
          </cell>
          <cell r="BA52">
            <v>0.27630900000000003</v>
          </cell>
        </row>
        <row r="53">
          <cell r="AW53">
            <v>45</v>
          </cell>
          <cell r="AX53">
            <v>0.30937799999999999</v>
          </cell>
          <cell r="AY53">
            <v>0.29643399999999998</v>
          </cell>
          <cell r="AZ53">
            <v>0.36404599999999998</v>
          </cell>
          <cell r="BA53">
            <v>0.29461799999999999</v>
          </cell>
        </row>
        <row r="54">
          <cell r="AW54">
            <v>46</v>
          </cell>
          <cell r="AX54">
            <v>0.328953</v>
          </cell>
          <cell r="AY54">
            <v>0.31710100000000002</v>
          </cell>
          <cell r="AZ54">
            <v>0.38942700000000002</v>
          </cell>
          <cell r="BA54">
            <v>0.314307</v>
          </cell>
        </row>
        <row r="55">
          <cell r="AW55">
            <v>47</v>
          </cell>
          <cell r="AX55">
            <v>0.35000900000000001</v>
          </cell>
          <cell r="AY55">
            <v>0.33943499999999999</v>
          </cell>
          <cell r="AZ55">
            <v>0.41685499999999998</v>
          </cell>
          <cell r="BA55">
            <v>0.33550400000000002</v>
          </cell>
        </row>
        <row r="56">
          <cell r="AW56">
            <v>48</v>
          </cell>
          <cell r="AX56">
            <v>0.37268499999999999</v>
          </cell>
          <cell r="AY56">
            <v>0.36359900000000001</v>
          </cell>
          <cell r="AZ56">
            <v>0.44652999999999998</v>
          </cell>
          <cell r="BA56">
            <v>0.35835</v>
          </cell>
        </row>
        <row r="57">
          <cell r="AW57">
            <v>49</v>
          </cell>
          <cell r="AX57">
            <v>0.39713700000000002</v>
          </cell>
          <cell r="AY57">
            <v>0.38977400000000001</v>
          </cell>
          <cell r="AZ57">
            <v>0.47867599999999999</v>
          </cell>
          <cell r="BA57">
            <v>0.38300499999999998</v>
          </cell>
        </row>
        <row r="58">
          <cell r="AW58">
            <v>50</v>
          </cell>
          <cell r="AX58">
            <v>0.42354000000000003</v>
          </cell>
          <cell r="AY58">
            <v>0.41816599999999998</v>
          </cell>
          <cell r="AZ58">
            <v>0.51354299999999997</v>
          </cell>
          <cell r="BA58">
            <v>0.40965000000000001</v>
          </cell>
        </row>
        <row r="59">
          <cell r="AW59">
            <v>51</v>
          </cell>
          <cell r="AX59">
            <v>0.45208999999999999</v>
          </cell>
          <cell r="AY59">
            <v>0.44900400000000001</v>
          </cell>
          <cell r="AZ59">
            <v>0.55141499999999999</v>
          </cell>
          <cell r="BA59">
            <v>0.43848799999999999</v>
          </cell>
        </row>
        <row r="60">
          <cell r="AW60">
            <v>52</v>
          </cell>
          <cell r="AX60">
            <v>0.48300799999999999</v>
          </cell>
          <cell r="AY60">
            <v>0.482547</v>
          </cell>
          <cell r="AZ60">
            <v>0.59260900000000005</v>
          </cell>
          <cell r="BA60">
            <v>0.46975</v>
          </cell>
        </row>
        <row r="61">
          <cell r="AW61">
            <v>53</v>
          </cell>
          <cell r="AX61">
            <v>0.516544</v>
          </cell>
          <cell r="AY61">
            <v>0.51909099999999997</v>
          </cell>
          <cell r="AZ61">
            <v>0.63748700000000003</v>
          </cell>
          <cell r="BA61">
            <v>0.50369900000000001</v>
          </cell>
        </row>
        <row r="62">
          <cell r="AW62">
            <v>54</v>
          </cell>
          <cell r="AX62">
            <v>0.55298400000000003</v>
          </cell>
          <cell r="AY62">
            <v>0.55896900000000005</v>
          </cell>
          <cell r="AZ62">
            <v>0.68646099999999999</v>
          </cell>
          <cell r="BA62">
            <v>0.54063600000000001</v>
          </cell>
        </row>
        <row r="63">
          <cell r="AW63">
            <v>55</v>
          </cell>
          <cell r="AX63">
            <v>0.59264899999999998</v>
          </cell>
          <cell r="AY63">
            <v>0.60256399999999999</v>
          </cell>
          <cell r="AZ63">
            <v>0.74</v>
          </cell>
          <cell r="BA63">
            <v>0.58090699999999995</v>
          </cell>
        </row>
        <row r="64">
          <cell r="AW64">
            <v>56</v>
          </cell>
          <cell r="AX64">
            <v>0.635911</v>
          </cell>
          <cell r="AY64">
            <v>0.64102599999999998</v>
          </cell>
          <cell r="AZ64">
            <v>0.78</v>
          </cell>
          <cell r="BA64">
            <v>0.62491200000000002</v>
          </cell>
        </row>
        <row r="65">
          <cell r="AW65">
            <v>57</v>
          </cell>
          <cell r="AX65">
            <v>0.68319399999999997</v>
          </cell>
          <cell r="AY65">
            <v>0.67948699999999995</v>
          </cell>
          <cell r="AZ65">
            <v>0.82</v>
          </cell>
          <cell r="BA65">
            <v>0.67311600000000005</v>
          </cell>
        </row>
        <row r="66">
          <cell r="AW66">
            <v>58</v>
          </cell>
          <cell r="AX66">
            <v>0.73498600000000003</v>
          </cell>
          <cell r="AY66">
            <v>0.730769</v>
          </cell>
          <cell r="AZ66">
            <v>0.86</v>
          </cell>
          <cell r="BA66">
            <v>0.72606199999999999</v>
          </cell>
        </row>
        <row r="67">
          <cell r="AW67">
            <v>59</v>
          </cell>
          <cell r="AX67">
            <v>0.79185300000000003</v>
          </cell>
          <cell r="AY67">
            <v>0.79487200000000002</v>
          </cell>
          <cell r="AZ67">
            <v>0.9</v>
          </cell>
          <cell r="BA67">
            <v>0.78439000000000003</v>
          </cell>
        </row>
        <row r="68">
          <cell r="AW68">
            <v>60</v>
          </cell>
          <cell r="AX68">
            <v>0.85444900000000001</v>
          </cell>
          <cell r="AY68">
            <v>0.85897400000000002</v>
          </cell>
          <cell r="AZ68">
            <v>0.94</v>
          </cell>
          <cell r="BA68">
            <v>0.84885500000000003</v>
          </cell>
        </row>
        <row r="69">
          <cell r="AW69">
            <v>61</v>
          </cell>
          <cell r="AX69">
            <v>0.92353499999999999</v>
          </cell>
          <cell r="AY69">
            <v>0.92307700000000004</v>
          </cell>
          <cell r="AZ69">
            <v>0.97</v>
          </cell>
          <cell r="BA69">
            <v>0.92036300000000004</v>
          </cell>
        </row>
        <row r="70">
          <cell r="AW70">
            <v>62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W71">
            <v>63</v>
          </cell>
          <cell r="AX71">
            <v>1</v>
          </cell>
          <cell r="AY71">
            <v>1.089744</v>
          </cell>
          <cell r="AZ71">
            <v>1</v>
          </cell>
          <cell r="BA71">
            <v>1</v>
          </cell>
        </row>
        <row r="72">
          <cell r="AW72">
            <v>64</v>
          </cell>
          <cell r="AX72">
            <v>1</v>
          </cell>
          <cell r="AY72">
            <v>1.179487</v>
          </cell>
          <cell r="AZ72">
            <v>1</v>
          </cell>
          <cell r="BA72">
            <v>1</v>
          </cell>
        </row>
        <row r="73">
          <cell r="AW73">
            <v>65</v>
          </cell>
          <cell r="AX73">
            <v>1</v>
          </cell>
          <cell r="AY73">
            <v>1.2820510000000001</v>
          </cell>
          <cell r="AZ73">
            <v>1</v>
          </cell>
          <cell r="BA73">
            <v>1</v>
          </cell>
        </row>
        <row r="74">
          <cell r="AW74">
            <v>66</v>
          </cell>
          <cell r="AX74">
            <v>1</v>
          </cell>
          <cell r="AY74">
            <v>1.2820510000000001</v>
          </cell>
          <cell r="AZ74">
            <v>1</v>
          </cell>
          <cell r="BA74">
            <v>1</v>
          </cell>
        </row>
        <row r="75">
          <cell r="AW75">
            <v>67</v>
          </cell>
          <cell r="AX75">
            <v>1</v>
          </cell>
          <cell r="AY75">
            <v>1.2820510000000001</v>
          </cell>
          <cell r="AZ75">
            <v>1</v>
          </cell>
          <cell r="BA75">
            <v>1</v>
          </cell>
        </row>
        <row r="76">
          <cell r="AW76">
            <v>68</v>
          </cell>
          <cell r="AX76">
            <v>1</v>
          </cell>
          <cell r="AY76">
            <v>1.2820510000000001</v>
          </cell>
          <cell r="AZ76">
            <v>1</v>
          </cell>
          <cell r="BA76">
            <v>1</v>
          </cell>
        </row>
        <row r="77">
          <cell r="AW77">
            <v>69</v>
          </cell>
          <cell r="AX77">
            <v>1</v>
          </cell>
          <cell r="AY77">
            <v>1.2820510000000001</v>
          </cell>
          <cell r="AZ77">
            <v>1</v>
          </cell>
          <cell r="BA77">
            <v>1</v>
          </cell>
        </row>
        <row r="78">
          <cell r="AW78">
            <v>70</v>
          </cell>
          <cell r="AX78">
            <v>1</v>
          </cell>
          <cell r="AY78">
            <v>1.2820510000000001</v>
          </cell>
          <cell r="AZ78">
            <v>1</v>
          </cell>
          <cell r="BA78">
            <v>1</v>
          </cell>
        </row>
        <row r="79">
          <cell r="AW79">
            <v>71</v>
          </cell>
          <cell r="AX79">
            <v>1</v>
          </cell>
          <cell r="AY79">
            <v>1.2820510000000001</v>
          </cell>
          <cell r="AZ79">
            <v>1</v>
          </cell>
          <cell r="BA79">
            <v>1</v>
          </cell>
        </row>
        <row r="80">
          <cell r="AW80">
            <v>72</v>
          </cell>
          <cell r="AX80">
            <v>1</v>
          </cell>
          <cell r="AY80">
            <v>1.2820510000000001</v>
          </cell>
          <cell r="AZ80">
            <v>1</v>
          </cell>
          <cell r="BA80">
            <v>1</v>
          </cell>
        </row>
        <row r="81">
          <cell r="AW81">
            <v>73</v>
          </cell>
          <cell r="AX81">
            <v>1</v>
          </cell>
          <cell r="AY81">
            <v>1.2820510000000001</v>
          </cell>
          <cell r="AZ81">
            <v>1</v>
          </cell>
          <cell r="BA81">
            <v>1</v>
          </cell>
        </row>
        <row r="82">
          <cell r="AW82">
            <v>74</v>
          </cell>
          <cell r="AX82">
            <v>1</v>
          </cell>
          <cell r="AY82">
            <v>1.2820510000000001</v>
          </cell>
          <cell r="AZ82">
            <v>1</v>
          </cell>
          <cell r="BA82">
            <v>1</v>
          </cell>
        </row>
        <row r="83">
          <cell r="AW83">
            <v>75</v>
          </cell>
          <cell r="AX83">
            <v>1</v>
          </cell>
          <cell r="AY83">
            <v>1.2820510000000001</v>
          </cell>
          <cell r="AZ83">
            <v>1</v>
          </cell>
          <cell r="BA83">
            <v>1</v>
          </cell>
        </row>
        <row r="84">
          <cell r="AW84">
            <v>76</v>
          </cell>
          <cell r="AX84">
            <v>1</v>
          </cell>
          <cell r="AY84">
            <v>1.2820510000000001</v>
          </cell>
          <cell r="AZ84">
            <v>1</v>
          </cell>
          <cell r="BA84">
            <v>1</v>
          </cell>
        </row>
        <row r="85">
          <cell r="AW85">
            <v>77</v>
          </cell>
          <cell r="AX85">
            <v>1</v>
          </cell>
          <cell r="AY85">
            <v>1.2820510000000001</v>
          </cell>
          <cell r="AZ85">
            <v>1</v>
          </cell>
          <cell r="BA85">
            <v>1</v>
          </cell>
        </row>
        <row r="86">
          <cell r="AW86">
            <v>78</v>
          </cell>
          <cell r="AX86">
            <v>1</v>
          </cell>
          <cell r="AY86">
            <v>1.2820510000000001</v>
          </cell>
          <cell r="AZ86">
            <v>1</v>
          </cell>
          <cell r="BA86">
            <v>1</v>
          </cell>
        </row>
        <row r="87">
          <cell r="AW87">
            <v>79</v>
          </cell>
          <cell r="AX87">
            <v>1</v>
          </cell>
          <cell r="AY87">
            <v>1.2820510000000001</v>
          </cell>
          <cell r="AZ87">
            <v>1</v>
          </cell>
          <cell r="BA87">
            <v>1</v>
          </cell>
        </row>
        <row r="88">
          <cell r="AW88">
            <v>80</v>
          </cell>
          <cell r="AX88">
            <v>1</v>
          </cell>
          <cell r="AY88">
            <v>1.2820510000000001</v>
          </cell>
          <cell r="AZ88">
            <v>1</v>
          </cell>
          <cell r="BA88">
            <v>1</v>
          </cell>
        </row>
        <row r="89">
          <cell r="AW89">
            <v>81</v>
          </cell>
          <cell r="AX89">
            <v>1</v>
          </cell>
          <cell r="AY89">
            <v>1.2820510000000001</v>
          </cell>
          <cell r="AZ89">
            <v>1</v>
          </cell>
          <cell r="BA89">
            <v>1</v>
          </cell>
        </row>
        <row r="90">
          <cell r="AW90">
            <v>82</v>
          </cell>
          <cell r="AX90">
            <v>1</v>
          </cell>
          <cell r="AY90">
            <v>1.2820510000000001</v>
          </cell>
          <cell r="AZ90">
            <v>1</v>
          </cell>
          <cell r="BA90">
            <v>1</v>
          </cell>
        </row>
        <row r="91">
          <cell r="AW91">
            <v>83</v>
          </cell>
          <cell r="AX91">
            <v>1</v>
          </cell>
          <cell r="AY91">
            <v>1.2820510000000001</v>
          </cell>
          <cell r="AZ91">
            <v>1</v>
          </cell>
          <cell r="BA91">
            <v>1</v>
          </cell>
        </row>
        <row r="92">
          <cell r="AW92">
            <v>84</v>
          </cell>
          <cell r="AX92">
            <v>1</v>
          </cell>
          <cell r="AY92">
            <v>1.2820510000000001</v>
          </cell>
          <cell r="AZ92">
            <v>1</v>
          </cell>
          <cell r="BA92">
            <v>1</v>
          </cell>
        </row>
        <row r="93">
          <cell r="AW93">
            <v>85</v>
          </cell>
          <cell r="AX93">
            <v>1</v>
          </cell>
          <cell r="AY93">
            <v>1.2820510000000001</v>
          </cell>
          <cell r="AZ93">
            <v>1</v>
          </cell>
          <cell r="BA93">
            <v>1</v>
          </cell>
        </row>
        <row r="94">
          <cell r="AW94">
            <v>86</v>
          </cell>
          <cell r="AX94">
            <v>1</v>
          </cell>
          <cell r="AY94">
            <v>1.2820510000000001</v>
          </cell>
          <cell r="AZ94">
            <v>1</v>
          </cell>
          <cell r="BA94">
            <v>1</v>
          </cell>
        </row>
        <row r="95">
          <cell r="AW95">
            <v>87</v>
          </cell>
          <cell r="AX95">
            <v>1</v>
          </cell>
          <cell r="AY95">
            <v>1.2820510000000001</v>
          </cell>
          <cell r="AZ95">
            <v>1</v>
          </cell>
          <cell r="BA95">
            <v>1</v>
          </cell>
        </row>
        <row r="96">
          <cell r="AW96">
            <v>88</v>
          </cell>
          <cell r="AX96">
            <v>1</v>
          </cell>
          <cell r="AY96">
            <v>1.2820510000000001</v>
          </cell>
          <cell r="AZ96">
            <v>1</v>
          </cell>
          <cell r="BA96">
            <v>1</v>
          </cell>
        </row>
        <row r="97">
          <cell r="AW97">
            <v>89</v>
          </cell>
          <cell r="AX97">
            <v>1</v>
          </cell>
          <cell r="AY97">
            <v>1.2820510000000001</v>
          </cell>
          <cell r="AZ97">
            <v>1</v>
          </cell>
          <cell r="BA97">
            <v>1</v>
          </cell>
        </row>
        <row r="98">
          <cell r="AW98">
            <v>90</v>
          </cell>
          <cell r="AX98">
            <v>1</v>
          </cell>
          <cell r="AY98">
            <v>1.2820510000000001</v>
          </cell>
          <cell r="AZ98">
            <v>1</v>
          </cell>
          <cell r="BA98">
            <v>1</v>
          </cell>
        </row>
        <row r="99">
          <cell r="AW99">
            <v>91</v>
          </cell>
          <cell r="AX99">
            <v>1</v>
          </cell>
          <cell r="AY99">
            <v>1.2820510000000001</v>
          </cell>
          <cell r="AZ99">
            <v>1</v>
          </cell>
          <cell r="BA99">
            <v>1</v>
          </cell>
        </row>
        <row r="100">
          <cell r="AW100">
            <v>92</v>
          </cell>
          <cell r="AX100">
            <v>1</v>
          </cell>
          <cell r="AY100">
            <v>1.2820510000000001</v>
          </cell>
          <cell r="AZ100">
            <v>1</v>
          </cell>
          <cell r="BA100">
            <v>1</v>
          </cell>
        </row>
        <row r="101">
          <cell r="AW101">
            <v>93</v>
          </cell>
          <cell r="AX101">
            <v>1</v>
          </cell>
          <cell r="AY101">
            <v>1.2820510000000001</v>
          </cell>
          <cell r="AZ101">
            <v>1</v>
          </cell>
          <cell r="BA101">
            <v>1</v>
          </cell>
        </row>
        <row r="102">
          <cell r="AW102">
            <v>94</v>
          </cell>
          <cell r="AX102">
            <v>1</v>
          </cell>
          <cell r="AY102">
            <v>1.2820510000000001</v>
          </cell>
          <cell r="AZ102">
            <v>1</v>
          </cell>
          <cell r="BA102">
            <v>1</v>
          </cell>
        </row>
        <row r="103">
          <cell r="AW103">
            <v>95</v>
          </cell>
          <cell r="AX103">
            <v>1</v>
          </cell>
          <cell r="AY103">
            <v>1.2820510000000001</v>
          </cell>
          <cell r="AZ103">
            <v>1</v>
          </cell>
          <cell r="BA103">
            <v>1</v>
          </cell>
        </row>
        <row r="104">
          <cell r="AW104">
            <v>96</v>
          </cell>
          <cell r="AX104">
            <v>1</v>
          </cell>
          <cell r="AY104">
            <v>1.2820510000000001</v>
          </cell>
          <cell r="AZ104">
            <v>1</v>
          </cell>
          <cell r="BA104">
            <v>1</v>
          </cell>
        </row>
        <row r="105">
          <cell r="AW105">
            <v>97</v>
          </cell>
          <cell r="AX105">
            <v>1</v>
          </cell>
          <cell r="AY105">
            <v>1.2820510000000001</v>
          </cell>
          <cell r="AZ105">
            <v>1</v>
          </cell>
          <cell r="BA105">
            <v>1</v>
          </cell>
        </row>
        <row r="106">
          <cell r="AW106">
            <v>98</v>
          </cell>
          <cell r="AX106">
            <v>1</v>
          </cell>
          <cell r="AY106">
            <v>1.2820510000000001</v>
          </cell>
          <cell r="AZ106">
            <v>1</v>
          </cell>
          <cell r="BA106">
            <v>1</v>
          </cell>
        </row>
        <row r="107">
          <cell r="AW107">
            <v>99</v>
          </cell>
          <cell r="AX107">
            <v>1</v>
          </cell>
          <cell r="AY107">
            <v>1.2820510000000001</v>
          </cell>
          <cell r="AZ107">
            <v>1</v>
          </cell>
          <cell r="BA107">
            <v>1</v>
          </cell>
        </row>
        <row r="108">
          <cell r="AW108">
            <v>100</v>
          </cell>
          <cell r="AX108">
            <v>1</v>
          </cell>
          <cell r="AY108">
            <v>1.2820510000000001</v>
          </cell>
          <cell r="AZ108">
            <v>1</v>
          </cell>
          <cell r="BA108">
            <v>1</v>
          </cell>
        </row>
        <row r="109">
          <cell r="AW109">
            <v>101</v>
          </cell>
          <cell r="AX109">
            <v>1</v>
          </cell>
          <cell r="AY109">
            <v>1.2820510000000001</v>
          </cell>
          <cell r="AZ109">
            <v>1</v>
          </cell>
          <cell r="BA109">
            <v>1</v>
          </cell>
        </row>
        <row r="110">
          <cell r="AW110">
            <v>102</v>
          </cell>
          <cell r="AX110">
            <v>1</v>
          </cell>
          <cell r="AY110">
            <v>1.2820510000000001</v>
          </cell>
          <cell r="AZ110">
            <v>1</v>
          </cell>
          <cell r="BA110">
            <v>1</v>
          </cell>
        </row>
        <row r="111">
          <cell r="AW111">
            <v>103</v>
          </cell>
          <cell r="AX111">
            <v>1</v>
          </cell>
          <cell r="AY111">
            <v>1.2820510000000001</v>
          </cell>
          <cell r="AZ111">
            <v>1</v>
          </cell>
          <cell r="BA111">
            <v>1</v>
          </cell>
        </row>
        <row r="112">
          <cell r="AW112">
            <v>104</v>
          </cell>
          <cell r="AX112">
            <v>1</v>
          </cell>
          <cell r="AY112">
            <v>1.2820510000000001</v>
          </cell>
          <cell r="AZ112">
            <v>1</v>
          </cell>
          <cell r="BA112">
            <v>1</v>
          </cell>
        </row>
        <row r="113">
          <cell r="AW113">
            <v>105</v>
          </cell>
          <cell r="AX113">
            <v>1</v>
          </cell>
          <cell r="AY113">
            <v>1.2820510000000001</v>
          </cell>
          <cell r="AZ113">
            <v>1</v>
          </cell>
          <cell r="BA113">
            <v>1</v>
          </cell>
        </row>
        <row r="114">
          <cell r="AW114">
            <v>106</v>
          </cell>
          <cell r="AX114">
            <v>1</v>
          </cell>
          <cell r="AY114">
            <v>1.2820510000000001</v>
          </cell>
          <cell r="AZ114">
            <v>1</v>
          </cell>
          <cell r="BA114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ust Fcst Allocators"/>
      <sheetName val="2001 Cust"/>
      <sheetName val="Cust Forecast"/>
      <sheetName val="New Meters"/>
      <sheetName val="NM Allocation"/>
      <sheetName val="Cust MSA"/>
      <sheetName val="Cust MSA Flow to Usage Conv"/>
      <sheetName val="Cust SRM Cost"/>
      <sheetName val="Cust Replace Cost"/>
      <sheetName val="Cust Annual SRM"/>
      <sheetName val="Cust Acct Weights"/>
      <sheetName val="Cust Acct Alloc"/>
      <sheetName val="Cust Acct Serv"/>
      <sheetName val="Cust Acct Serv Total"/>
      <sheetName val="Cust MSA LRMC"/>
      <sheetName val="Cust Class SRM LRMC"/>
      <sheetName val="Cust Class Total LRMC"/>
      <sheetName val="NGV Comp"/>
      <sheetName val="LRMC Summary Cust"/>
      <sheetName val="Distr Fcst Inv"/>
      <sheetName val="Distr Econ Ind"/>
      <sheetName val="Distr Reg Inv"/>
      <sheetName val="Distr His Invest (JP)"/>
      <sheetName val="HP Customers"/>
      <sheetName val="MP Customers"/>
      <sheetName val="HPD PD Det"/>
      <sheetName val="MPD PD Det"/>
      <sheetName val="Distr NPD Det"/>
      <sheetName val="Dist CPM Det"/>
      <sheetName val="HPD Distr Regress"/>
      <sheetName val="MPD Distr Regress"/>
      <sheetName val="Distr LRMCs"/>
      <sheetName val="Trans CPM Det"/>
      <sheetName val="Trans Invest&amp; Loads"/>
      <sheetName val="Trans LRMCs"/>
      <sheetName val="LF - O&amp;M"/>
      <sheetName val="LF - O&amp;M Expense"/>
      <sheetName val="LF - O&amp;M Expense (Old)"/>
      <sheetName val="LF -Distr O&amp;M"/>
      <sheetName val="LF -Distr O&amp;M (Old)"/>
      <sheetName val="LF - M&amp;S"/>
      <sheetName val="LF - A&amp;G"/>
      <sheetName val="LF - A&amp;G on O&amp;M (Old)"/>
      <sheetName val="LF - A&amp;G Distr O&amp;M (Old)"/>
      <sheetName val="LF - GPL"/>
      <sheetName val="LF - GPL (Old)"/>
      <sheetName val="LRMC Summary Distr"/>
      <sheetName val="LRMC Summary Trans"/>
      <sheetName val="Factors"/>
      <sheetName val="Base Margin"/>
      <sheetName val="Distr Reg Inv (JP)"/>
      <sheetName val="Distr Regress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Yearly S and U"/>
      <sheetName val="Inputs"/>
      <sheetName val="Construction Draw Schedule"/>
      <sheetName val="Debt"/>
      <sheetName val="Cash Flow"/>
      <sheetName val="New_Cash"/>
      <sheetName val="Cash Sweep"/>
      <sheetName val="PSCo PPA Revenue"/>
      <sheetName val="Wartsila O&amp;M"/>
      <sheetName val="Other Operating Expenses"/>
      <sheetName val="Property Tax"/>
      <sheetName val="Working Capital"/>
      <sheetName val="Depreciation"/>
      <sheetName val="Income Taxes"/>
      <sheetName val="Net Operating Loss"/>
      <sheetName val="Levered Results"/>
      <sheetName val="Unlevered Results"/>
      <sheetName val="Income Statement"/>
    </sheetNames>
    <sheetDataSet>
      <sheetData sheetId="0" refreshError="1"/>
      <sheetData sheetId="1" refreshError="1"/>
      <sheetData sheetId="2" refreshError="1">
        <row r="1">
          <cell r="C1">
            <v>2002</v>
          </cell>
        </row>
        <row r="84">
          <cell r="B84">
            <v>2002</v>
          </cell>
        </row>
        <row r="157">
          <cell r="B157">
            <v>650</v>
          </cell>
        </row>
        <row r="162">
          <cell r="B162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Factors"/>
      <sheetName val="qual init bal"/>
      <sheetName val="project qual contrbs"/>
      <sheetName val="project total contrbs"/>
      <sheetName val="Total Init Bal Projection "/>
      <sheetName val="SERP Actives"/>
      <sheetName val="Excess Actives"/>
      <sheetName val="SERP retiree"/>
      <sheetName val="SERP Retirees"/>
      <sheetName val="SERP VesTerms"/>
      <sheetName val="RLS"/>
      <sheetName val="EE Data"/>
      <sheetName val="Pen Exp Before 7.1"/>
      <sheetName val="Pen Exp 2000 - incl fas 88"/>
      <sheetName val="si-2"/>
      <sheetName val="si-3"/>
      <sheetName val="SI-4"/>
      <sheetName val="Distr 2000"/>
      <sheetName val="AOCI 9.30.00"/>
      <sheetName val="Allocation - Listing"/>
      <sheetName val="Proj Alloc List"/>
      <sheetName val="FAS 88 Summary"/>
      <sheetName val="FAS 88 Data"/>
    </sheetNames>
    <sheetDataSet>
      <sheetData sheetId="0">
        <row r="6">
          <cell r="D6">
            <v>36526</v>
          </cell>
        </row>
        <row r="18">
          <cell r="D18">
            <v>0.92807424593967525</v>
          </cell>
        </row>
        <row r="19">
          <cell r="D19">
            <v>7.441187116243686E-2</v>
          </cell>
        </row>
      </sheetData>
      <sheetData sheetId="1">
        <row r="9">
          <cell r="B9">
            <v>10</v>
          </cell>
          <cell r="C9">
            <v>2.92E-4</v>
          </cell>
          <cell r="D9">
            <v>1000000</v>
          </cell>
          <cell r="E9">
            <v>474053.34095523861</v>
          </cell>
          <cell r="F9">
            <v>6504941.473846755</v>
          </cell>
          <cell r="G9">
            <v>6287667.0259089377</v>
          </cell>
          <cell r="H9">
            <v>13.263627703243285</v>
          </cell>
        </row>
        <row r="10">
          <cell r="B10">
            <v>11</v>
          </cell>
          <cell r="C10">
            <v>2.9300000000000002E-4</v>
          </cell>
          <cell r="D10">
            <v>999708</v>
          </cell>
          <cell r="E10">
            <v>439828.22958670964</v>
          </cell>
          <cell r="F10">
            <v>6030888.1328915162</v>
          </cell>
          <cell r="G10">
            <v>5829300.194330941</v>
          </cell>
          <cell r="H10">
            <v>13.253583563311794</v>
          </cell>
        </row>
        <row r="11">
          <cell r="B11">
            <v>12</v>
          </cell>
          <cell r="C11">
            <v>2.9799999999999998E-4</v>
          </cell>
          <cell r="D11">
            <v>999415.08555600001</v>
          </cell>
          <cell r="E11">
            <v>408073.65189368057</v>
          </cell>
          <cell r="F11">
            <v>5591059.9033048069</v>
          </cell>
          <cell r="G11">
            <v>5404026.1461868696</v>
          </cell>
          <cell r="H11">
            <v>13.242771546531589</v>
          </cell>
        </row>
        <row r="12">
          <cell r="B12">
            <v>13</v>
          </cell>
          <cell r="C12">
            <v>3.0400000000000002E-4</v>
          </cell>
          <cell r="D12">
            <v>999117.2598605043</v>
          </cell>
          <cell r="E12">
            <v>378609.78742034</v>
          </cell>
          <cell r="F12">
            <v>5182986.251411126</v>
          </cell>
          <cell r="G12">
            <v>5009456.7655101372</v>
          </cell>
          <cell r="H12">
            <v>13.231186651676651</v>
          </cell>
        </row>
        <row r="13">
          <cell r="B13">
            <v>14</v>
          </cell>
          <cell r="C13">
            <v>3.1E-4</v>
          </cell>
          <cell r="D13">
            <v>998813.52821350668</v>
          </cell>
          <cell r="E13">
            <v>351271.17405565124</v>
          </cell>
          <cell r="F13">
            <v>4804376.4639907861</v>
          </cell>
          <cell r="G13">
            <v>4643377.1758819455</v>
          </cell>
          <cell r="H13">
            <v>13.218782293665532</v>
          </cell>
        </row>
        <row r="14">
          <cell r="B14">
            <v>15</v>
          </cell>
          <cell r="C14">
            <v>3.1700000000000001E-4</v>
          </cell>
          <cell r="D14">
            <v>998503.89601976052</v>
          </cell>
          <cell r="E14">
            <v>325904.66820574855</v>
          </cell>
          <cell r="F14">
            <v>4453105.2899351353</v>
          </cell>
          <cell r="G14">
            <v>4303732.3170075007</v>
          </cell>
          <cell r="H14">
            <v>13.20549454139911</v>
          </cell>
        </row>
        <row r="15">
          <cell r="B15">
            <v>16</v>
          </cell>
          <cell r="C15">
            <v>3.2499999999999999E-4</v>
          </cell>
          <cell r="D15">
            <v>998187.37028472219</v>
          </cell>
          <cell r="E15">
            <v>302367.84819111583</v>
          </cell>
          <cell r="F15">
            <v>4127200.621729387</v>
          </cell>
          <cell r="G15">
            <v>3988615.3579751253</v>
          </cell>
          <cell r="H15">
            <v>13.191268125353279</v>
          </cell>
        </row>
        <row r="16">
          <cell r="B16">
            <v>17</v>
          </cell>
          <cell r="C16">
            <v>3.3300000000000002E-4</v>
          </cell>
          <cell r="D16">
            <v>997862.9593893796</v>
          </cell>
          <cell r="E16">
            <v>280528.61126724246</v>
          </cell>
          <cell r="F16">
            <v>3824832.773538271</v>
          </cell>
          <cell r="G16">
            <v>3696257.1600407846</v>
          </cell>
          <cell r="H16">
            <v>13.176043410843347</v>
          </cell>
        </row>
        <row r="17">
          <cell r="B17">
            <v>18</v>
          </cell>
          <cell r="C17">
            <v>3.4299999999999999E-4</v>
          </cell>
          <cell r="D17">
            <v>997530.67102390295</v>
          </cell>
          <cell r="E17">
            <v>260264.68235702129</v>
          </cell>
          <cell r="F17">
            <v>3544304.1622710284</v>
          </cell>
          <cell r="G17">
            <v>3425016.1828573938</v>
          </cell>
          <cell r="H17">
            <v>13.159742427745481</v>
          </cell>
        </row>
        <row r="18">
          <cell r="B18">
            <v>19</v>
          </cell>
          <cell r="C18">
            <v>3.5300000000000002E-4</v>
          </cell>
          <cell r="D18">
            <v>997188.51800374174</v>
          </cell>
          <cell r="E18">
            <v>241462.09890577529</v>
          </cell>
          <cell r="F18">
            <v>3284039.4799140072</v>
          </cell>
          <cell r="G18">
            <v>3173369.3512488604</v>
          </cell>
          <cell r="H18">
            <v>13.142308319315946</v>
          </cell>
        </row>
        <row r="19">
          <cell r="B19">
            <v>20</v>
          </cell>
          <cell r="C19">
            <v>3.6499999999999998E-4</v>
          </cell>
          <cell r="D19">
            <v>996836.51045688638</v>
          </cell>
          <cell r="E19">
            <v>224015.64991634485</v>
          </cell>
          <cell r="F19">
            <v>3042577.381008232</v>
          </cell>
          <cell r="G19">
            <v>2939903.5414632405</v>
          </cell>
          <cell r="H19">
            <v>13.123652488391333</v>
          </cell>
        </row>
        <row r="20">
          <cell r="B20">
            <v>21</v>
          </cell>
          <cell r="C20">
            <v>3.77E-4</v>
          </cell>
          <cell r="D20">
            <v>996472.66513056972</v>
          </cell>
          <cell r="E20">
            <v>207827.27072308623</v>
          </cell>
          <cell r="F20">
            <v>2818561.7310918872</v>
          </cell>
          <cell r="G20">
            <v>2723307.5653438061</v>
          </cell>
          <cell r="H20">
            <v>13.103706534126616</v>
          </cell>
        </row>
        <row r="21">
          <cell r="B21">
            <v>22</v>
          </cell>
          <cell r="C21">
            <v>3.9199999999999999E-4</v>
          </cell>
          <cell r="D21">
            <v>996096.99493581557</v>
          </cell>
          <cell r="E21">
            <v>192806.42212716813</v>
          </cell>
          <cell r="F21">
            <v>2610734.4603688009</v>
          </cell>
          <cell r="G21">
            <v>2522364.8502271823</v>
          </cell>
          <cell r="H21">
            <v>13.082369468811168</v>
          </cell>
        </row>
        <row r="22">
          <cell r="B22">
            <v>23</v>
          </cell>
          <cell r="C22">
            <v>4.08E-4</v>
          </cell>
          <cell r="D22">
            <v>995706.52491380076</v>
          </cell>
          <cell r="E22">
            <v>178868.53086746571</v>
          </cell>
          <cell r="F22">
            <v>2417928.0382416327</v>
          </cell>
          <cell r="G22">
            <v>2335946.6282607107</v>
          </cell>
          <cell r="H22">
            <v>13.059572955242484</v>
          </cell>
        </row>
        <row r="23">
          <cell r="B23">
            <v>24</v>
          </cell>
          <cell r="C23">
            <v>4.2400000000000001E-4</v>
          </cell>
          <cell r="D23">
            <v>995300.276651636</v>
          </cell>
          <cell r="E23">
            <v>165935.54757018265</v>
          </cell>
          <cell r="F23">
            <v>2239059.507374167</v>
          </cell>
          <cell r="G23">
            <v>2163005.7147378335</v>
          </cell>
          <cell r="H23">
            <v>13.0352160607599</v>
          </cell>
        </row>
        <row r="24">
          <cell r="B24">
            <v>25</v>
          </cell>
          <cell r="C24">
            <v>4.44E-4</v>
          </cell>
          <cell r="D24">
            <v>994878.2693343357</v>
          </cell>
          <cell r="E24">
            <v>153935.2119703136</v>
          </cell>
          <cell r="F24">
            <v>2073123.9598039843</v>
          </cell>
          <cell r="G24">
            <v>2002570.3209842572</v>
          </cell>
          <cell r="H24">
            <v>13.009176362913333</v>
          </cell>
        </row>
        <row r="25">
          <cell r="B25">
            <v>26</v>
          </cell>
          <cell r="C25">
            <v>4.64E-4</v>
          </cell>
          <cell r="D25">
            <v>994436.54338275129</v>
          </cell>
          <cell r="E25">
            <v>142799.87446514971</v>
          </cell>
          <cell r="F25">
            <v>1919188.7478336706</v>
          </cell>
          <cell r="G25">
            <v>1853738.805370477</v>
          </cell>
          <cell r="H25">
            <v>12.981375595136686</v>
          </cell>
        </row>
        <row r="26">
          <cell r="B26">
            <v>27</v>
          </cell>
          <cell r="C26">
            <v>4.8799999999999999E-4</v>
          </cell>
          <cell r="D26">
            <v>993975.12482662173</v>
          </cell>
          <cell r="E26">
            <v>132467.39241150618</v>
          </cell>
          <cell r="F26">
            <v>1776388.873368521</v>
          </cell>
          <cell r="G26">
            <v>1715674.6518465807</v>
          </cell>
          <cell r="H26">
            <v>12.951675281090203</v>
          </cell>
        </row>
        <row r="27">
          <cell r="B27">
            <v>28</v>
          </cell>
          <cell r="C27">
            <v>5.13E-4</v>
          </cell>
          <cell r="D27">
            <v>993490.06496570632</v>
          </cell>
          <cell r="E27">
            <v>122879.58081114557</v>
          </cell>
          <cell r="F27">
            <v>1643921.4809570147</v>
          </cell>
          <cell r="G27">
            <v>1587601.6730852397</v>
          </cell>
          <cell r="H27">
            <v>12.919979565402611</v>
          </cell>
        </row>
        <row r="28">
          <cell r="B28">
            <v>29</v>
          </cell>
          <cell r="C28">
            <v>5.4199999999999995E-4</v>
          </cell>
          <cell r="D28">
            <v>992980.40456237888</v>
          </cell>
          <cell r="E28">
            <v>113982.87107767003</v>
          </cell>
          <cell r="F28">
            <v>1521041.9001458692</v>
          </cell>
          <cell r="G28">
            <v>1468799.7509019373</v>
          </cell>
          <cell r="H28">
            <v>12.886144532199667</v>
          </cell>
        </row>
        <row r="29">
          <cell r="B29">
            <v>30</v>
          </cell>
          <cell r="C29">
            <v>5.7200000000000003E-4</v>
          </cell>
          <cell r="D29">
            <v>992442.20918310608</v>
          </cell>
          <cell r="E29">
            <v>105727.23189006586</v>
          </cell>
          <cell r="F29">
            <v>1407059.0290681992</v>
          </cell>
          <cell r="G29">
            <v>1358600.7144519191</v>
          </cell>
          <cell r="H29">
            <v>12.850054713099638</v>
          </cell>
        </row>
        <row r="30">
          <cell r="B30">
            <v>31</v>
          </cell>
          <cell r="C30">
            <v>6.0700000000000001E-4</v>
          </cell>
          <cell r="D30">
            <v>991874.53223945329</v>
          </cell>
          <cell r="E30">
            <v>98066.594815243385</v>
          </cell>
          <cell r="F30">
            <v>1301331.7971781334</v>
          </cell>
          <cell r="G30">
            <v>1256384.6078878136</v>
          </cell>
          <cell r="H30">
            <v>12.811545157194775</v>
          </cell>
        </row>
        <row r="31">
          <cell r="B31">
            <v>32</v>
          </cell>
          <cell r="C31">
            <v>6.4499999999999996E-4</v>
          </cell>
          <cell r="D31">
            <v>991272.46439838386</v>
          </cell>
          <cell r="E31">
            <v>90957.836094840401</v>
          </cell>
          <cell r="F31">
            <v>1203265.2023628901</v>
          </cell>
          <cell r="G31">
            <v>1161576.194152755</v>
          </cell>
          <cell r="H31">
            <v>12.770490636360307</v>
          </cell>
        </row>
        <row r="32">
          <cell r="B32">
            <v>33</v>
          </cell>
          <cell r="C32">
            <v>6.87E-4</v>
          </cell>
          <cell r="D32">
            <v>990633.09365884692</v>
          </cell>
          <cell r="E32">
            <v>84361.177067804398</v>
          </cell>
          <cell r="F32">
            <v>1112307.3662680497</v>
          </cell>
          <cell r="G32">
            <v>1073641.8267786393</v>
          </cell>
          <cell r="H32">
            <v>12.726728859125698</v>
          </cell>
        </row>
        <row r="33">
          <cell r="B33">
            <v>34</v>
          </cell>
          <cell r="C33">
            <v>7.3399999999999995E-4</v>
          </cell>
          <cell r="D33">
            <v>989952.52872350335</v>
          </cell>
          <cell r="E33">
            <v>78239.648203395671</v>
          </cell>
          <cell r="F33">
            <v>1027946.1892002452</v>
          </cell>
          <cell r="G33">
            <v>992086.35044035548</v>
          </cell>
          <cell r="H33">
            <v>12.680097280873229</v>
          </cell>
        </row>
        <row r="34">
          <cell r="B34">
            <v>35</v>
          </cell>
          <cell r="C34">
            <v>7.85E-4</v>
          </cell>
          <cell r="D34">
            <v>989225.90356742032</v>
          </cell>
          <cell r="E34">
            <v>72558.905152310326</v>
          </cell>
          <cell r="F34">
            <v>949706.54099684954</v>
          </cell>
          <cell r="G34">
            <v>916450.37613537395</v>
          </cell>
          <cell r="H34">
            <v>12.630432807821846</v>
          </cell>
        </row>
        <row r="35">
          <cell r="B35">
            <v>36</v>
          </cell>
          <cell r="C35">
            <v>8.5999999999999998E-4</v>
          </cell>
          <cell r="D35">
            <v>988449.36123311985</v>
          </cell>
          <cell r="E35">
            <v>67287.189245258254</v>
          </cell>
          <cell r="F35">
            <v>877147.63584453927</v>
          </cell>
          <cell r="G35">
            <v>846307.67410712922</v>
          </cell>
          <cell r="H35">
            <v>12.577545348526632</v>
          </cell>
        </row>
        <row r="36">
          <cell r="B36">
            <v>37</v>
          </cell>
          <cell r="C36">
            <v>9.0700000000000004E-4</v>
          </cell>
          <cell r="D36">
            <v>987599.29478245939</v>
          </cell>
          <cell r="E36">
            <v>62393.802563811914</v>
          </cell>
          <cell r="F36">
            <v>809860.44659928104</v>
          </cell>
          <cell r="G36">
            <v>781263.28709086729</v>
          </cell>
          <cell r="H36">
            <v>12.521488593227623</v>
          </cell>
        </row>
        <row r="37">
          <cell r="B37">
            <v>38</v>
          </cell>
          <cell r="C37">
            <v>9.6599999999999995E-4</v>
          </cell>
          <cell r="D37">
            <v>986703.5422220917</v>
          </cell>
          <cell r="E37">
            <v>57853.560450010707</v>
          </cell>
          <cell r="F37">
            <v>747466.64403546916</v>
          </cell>
          <cell r="G37">
            <v>720950.4288292143</v>
          </cell>
          <cell r="H37">
            <v>12.461643211262045</v>
          </cell>
        </row>
        <row r="38">
          <cell r="B38">
            <v>39</v>
          </cell>
          <cell r="C38">
            <v>1.039E-3</v>
          </cell>
          <cell r="D38">
            <v>985750.38660030509</v>
          </cell>
          <cell r="E38">
            <v>53640.532631662194</v>
          </cell>
          <cell r="F38">
            <v>689613.08358545846</v>
          </cell>
          <cell r="G38">
            <v>665027.83946261334</v>
          </cell>
          <cell r="H38">
            <v>12.397860476688665</v>
          </cell>
        </row>
        <row r="39">
          <cell r="B39">
            <v>40</v>
          </cell>
          <cell r="C39">
            <v>1.1280000000000001E-3</v>
          </cell>
          <cell r="D39">
            <v>984726.19194862735</v>
          </cell>
          <cell r="E39">
            <v>49730.672963580415</v>
          </cell>
          <cell r="F39">
            <v>635972.55095379625</v>
          </cell>
          <cell r="G39">
            <v>613179.32584548858</v>
          </cell>
          <cell r="H39">
            <v>12.33000257797722</v>
          </cell>
        </row>
        <row r="40">
          <cell r="B40">
            <v>41</v>
          </cell>
          <cell r="C40">
            <v>1.238E-3</v>
          </cell>
          <cell r="D40">
            <v>983615.42080410931</v>
          </cell>
          <cell r="E40">
            <v>46101.695373064962</v>
          </cell>
          <cell r="F40">
            <v>586241.87799021578</v>
          </cell>
          <cell r="G40">
            <v>565111.93427756103</v>
          </cell>
          <cell r="H40">
            <v>12.257942570323111</v>
          </cell>
        </row>
        <row r="41">
          <cell r="B41">
            <v>42</v>
          </cell>
          <cell r="C41">
            <v>1.3699999999999999E-3</v>
          </cell>
          <cell r="D41">
            <v>982397.7049131539</v>
          </cell>
          <cell r="E41">
            <v>42732.827354239555</v>
          </cell>
          <cell r="F41">
            <v>540140.18261715083</v>
          </cell>
          <cell r="G41">
            <v>520554.30341312435</v>
          </cell>
          <cell r="H41">
            <v>12.181602193038129</v>
          </cell>
        </row>
        <row r="42">
          <cell r="B42">
            <v>43</v>
          </cell>
          <cell r="C42">
            <v>1.5269999999999999E-3</v>
          </cell>
          <cell r="D42">
            <v>981051.82005742285</v>
          </cell>
          <cell r="E42">
            <v>39604.903369618791</v>
          </cell>
          <cell r="F42">
            <v>497407.3552629113</v>
          </cell>
          <cell r="G42">
            <v>479255.10788516933</v>
          </cell>
          <cell r="H42">
            <v>12.100903350588892</v>
          </cell>
        </row>
        <row r="43">
          <cell r="B43">
            <v>44</v>
          </cell>
          <cell r="C43">
            <v>1.7149999999999999E-3</v>
          </cell>
          <cell r="D43">
            <v>979553.75392819522</v>
          </cell>
          <cell r="E43">
            <v>36700.163974174837</v>
          </cell>
          <cell r="F43">
            <v>457802.45189329248</v>
          </cell>
          <cell r="G43">
            <v>440981.54340512899</v>
          </cell>
          <cell r="H43">
            <v>12.015792183256696</v>
          </cell>
        </row>
        <row r="44">
          <cell r="B44">
            <v>45</v>
          </cell>
          <cell r="C44">
            <v>1.9319999999999999E-3</v>
          </cell>
          <cell r="D44">
            <v>977873.81924020837</v>
          </cell>
          <cell r="E44">
            <v>34002.063288129124</v>
          </cell>
          <cell r="F44">
            <v>421102.28791911766</v>
          </cell>
          <cell r="G44">
            <v>405518.00891205849</v>
          </cell>
          <cell r="H44">
            <v>11.926276516685204</v>
          </cell>
        </row>
        <row r="45">
          <cell r="B45">
            <v>46</v>
          </cell>
          <cell r="C45">
            <v>2.183E-3</v>
          </cell>
          <cell r="D45">
            <v>975984.56702143629</v>
          </cell>
          <cell r="E45">
            <v>31495.47220589927</v>
          </cell>
          <cell r="F45">
            <v>387100.22463098855</v>
          </cell>
          <cell r="G45">
            <v>372664.79986995138</v>
          </cell>
          <cell r="H45">
            <v>11.83232934034719</v>
          </cell>
        </row>
        <row r="46">
          <cell r="B46">
            <v>47</v>
          </cell>
          <cell r="C46">
            <v>2.4710000000000001E-3</v>
          </cell>
          <cell r="D46">
            <v>973853.99271162844</v>
          </cell>
          <cell r="E46">
            <v>29166.327229766863</v>
          </cell>
          <cell r="F46">
            <v>355604.7524250893</v>
          </cell>
          <cell r="G46">
            <v>342236.85244477948</v>
          </cell>
          <cell r="H46">
            <v>11.733971499006428</v>
          </cell>
        </row>
        <row r="47">
          <cell r="B47">
            <v>48</v>
          </cell>
          <cell r="C47">
            <v>2.7899999999999999E-3</v>
          </cell>
          <cell r="D47">
            <v>971447.59949563805</v>
          </cell>
          <cell r="E47">
            <v>27001.630844716576</v>
          </cell>
          <cell r="F47">
            <v>326438.42519532243</v>
          </cell>
          <cell r="G47">
            <v>314062.67772482731</v>
          </cell>
          <cell r="H47">
            <v>11.631248480173936</v>
          </cell>
        </row>
        <row r="48">
          <cell r="B48">
            <v>49</v>
          </cell>
          <cell r="C48">
            <v>3.1380000000000002E-3</v>
          </cell>
          <cell r="D48">
            <v>968737.26069304522</v>
          </cell>
          <cell r="E48">
            <v>24989.602129614683</v>
          </cell>
          <cell r="F48">
            <v>299436.79435060587</v>
          </cell>
          <cell r="G48">
            <v>287983.22670786578</v>
          </cell>
          <cell r="H48">
            <v>11.524122121439563</v>
          </cell>
        </row>
        <row r="49">
          <cell r="B49">
            <v>50</v>
          </cell>
          <cell r="C49">
            <v>3.5130000000000001E-3</v>
          </cell>
          <cell r="D49">
            <v>965697.36316899047</v>
          </cell>
          <cell r="E49">
            <v>23119.429009867243</v>
          </cell>
          <cell r="F49">
            <v>274447.19222099119</v>
          </cell>
          <cell r="G49">
            <v>263850.78725813539</v>
          </cell>
          <cell r="H49">
            <v>11.412513135403358</v>
          </cell>
        </row>
        <row r="50">
          <cell r="B50">
            <v>51</v>
          </cell>
          <cell r="C50">
            <v>3.9090000000000001E-3</v>
          </cell>
          <cell r="D50">
            <v>962304.86833217787</v>
          </cell>
          <cell r="E50">
            <v>21381.1697965249</v>
          </cell>
          <cell r="F50">
            <v>251327.76321112394</v>
          </cell>
          <cell r="G50">
            <v>241528.06038771669</v>
          </cell>
          <cell r="H50">
            <v>11.296297755746387</v>
          </cell>
        </row>
        <row r="51">
          <cell r="B51">
            <v>52</v>
          </cell>
          <cell r="C51">
            <v>4.3239999999999997E-3</v>
          </cell>
          <cell r="D51">
            <v>958543.21860186732</v>
          </cell>
          <cell r="E51">
            <v>19765.745525559432</v>
          </cell>
          <cell r="F51">
            <v>229946.59341459905</v>
          </cell>
          <cell r="G51">
            <v>220887.29338205096</v>
          </cell>
          <cell r="H51">
            <v>11.175257371214141</v>
          </cell>
        </row>
        <row r="52">
          <cell r="B52">
            <v>53</v>
          </cell>
          <cell r="C52">
            <v>4.7549999999999997E-3</v>
          </cell>
          <cell r="D52">
            <v>954398.47772463283</v>
          </cell>
          <cell r="E52">
            <v>18264.759574855605</v>
          </cell>
          <cell r="F52">
            <v>210180.84788903961</v>
          </cell>
          <cell r="G52">
            <v>201809.49975056411</v>
          </cell>
          <cell r="H52">
            <v>11.049118874161778</v>
          </cell>
        </row>
        <row r="53">
          <cell r="B53">
            <v>54</v>
          </cell>
          <cell r="C53">
            <v>5.1999999999999998E-3</v>
          </cell>
          <cell r="D53">
            <v>949860.3129630523</v>
          </cell>
          <cell r="E53">
            <v>16870.45071283264</v>
          </cell>
          <cell r="F53">
            <v>191916.08831418399</v>
          </cell>
          <cell r="G53">
            <v>184183.79840413568</v>
          </cell>
          <cell r="H53">
            <v>10.917538691721782</v>
          </cell>
        </row>
        <row r="54">
          <cell r="B54">
            <v>55</v>
          </cell>
          <cell r="C54">
            <v>5.6600000000000001E-3</v>
          </cell>
          <cell r="D54">
            <v>944921.03933564445</v>
          </cell>
          <cell r="E54">
            <v>15575.614263689942</v>
          </cell>
          <cell r="F54">
            <v>175045.63760135134</v>
          </cell>
          <cell r="G54">
            <v>167906.81439716011</v>
          </cell>
          <cell r="H54">
            <v>10.780108672091764</v>
          </cell>
        </row>
        <row r="55">
          <cell r="B55">
            <v>56</v>
          </cell>
          <cell r="C55">
            <v>6.1310000000000002E-3</v>
          </cell>
          <cell r="D55">
            <v>939572.78625300468</v>
          </cell>
          <cell r="E55">
            <v>14373.509315041725</v>
          </cell>
          <cell r="F55">
            <v>159470.02333766141</v>
          </cell>
          <cell r="G55">
            <v>152882.16490160063</v>
          </cell>
          <cell r="H55">
            <v>10.636384027776089</v>
          </cell>
        </row>
        <row r="56">
          <cell r="B56">
            <v>57</v>
          </cell>
          <cell r="C56">
            <v>6.6179999999999998E-3</v>
          </cell>
          <cell r="D56">
            <v>933812.26550048753</v>
          </cell>
          <cell r="E56">
            <v>13257.898217569564</v>
          </cell>
          <cell r="F56">
            <v>145096.51402261967</v>
          </cell>
          <cell r="G56">
            <v>139019.97733956695</v>
          </cell>
          <cell r="H56">
            <v>10.485823247257668</v>
          </cell>
        </row>
        <row r="57">
          <cell r="B57">
            <v>58</v>
          </cell>
          <cell r="C57">
            <v>7.1390000000000004E-3</v>
          </cell>
          <cell r="D57">
            <v>927632.29592740524</v>
          </cell>
          <cell r="E57">
            <v>12222.883941685093</v>
          </cell>
          <cell r="F57">
            <v>131838.6158050501</v>
          </cell>
          <cell r="G57">
            <v>126236.4606651111</v>
          </cell>
          <cell r="H57">
            <v>10.327878532380767</v>
          </cell>
        </row>
        <row r="58">
          <cell r="B58">
            <v>59</v>
          </cell>
          <cell r="C58">
            <v>7.7190000000000002E-3</v>
          </cell>
          <cell r="D58">
            <v>921009.92896677949</v>
          </cell>
          <cell r="E58">
            <v>11262.760810418007</v>
          </cell>
          <cell r="F58">
            <v>119615.731863365</v>
          </cell>
          <cell r="G58">
            <v>114453.63315859008</v>
          </cell>
          <cell r="H58">
            <v>10.162129435681608</v>
          </cell>
        </row>
        <row r="59">
          <cell r="B59">
            <v>60</v>
          </cell>
          <cell r="C59">
            <v>8.3840000000000008E-3</v>
          </cell>
          <cell r="D59">
            <v>913900.65332508495</v>
          </cell>
          <cell r="E59">
            <v>10371.994022944215</v>
          </cell>
          <cell r="F59">
            <v>108352.97105294699</v>
          </cell>
          <cell r="G59">
            <v>103599.14045909756</v>
          </cell>
          <cell r="H59">
            <v>9.9883532742038454</v>
          </cell>
        </row>
        <row r="60">
          <cell r="B60">
            <v>61</v>
          </cell>
          <cell r="C60">
            <v>9.1579999999999995E-3</v>
          </cell>
          <cell r="D60">
            <v>906238.51024760748</v>
          </cell>
          <cell r="E60">
            <v>9545.2763109567095</v>
          </cell>
          <cell r="F60">
            <v>97980.977030002774</v>
          </cell>
          <cell r="G60">
            <v>93606.058720814282</v>
          </cell>
          <cell r="H60">
            <v>9.8065321182339122</v>
          </cell>
        </row>
        <row r="61">
          <cell r="B61">
            <v>62</v>
          </cell>
          <cell r="C61">
            <v>1.0064E-2</v>
          </cell>
          <cell r="D61">
            <v>897939.17797075992</v>
          </cell>
          <cell r="E61">
            <v>8777.5969099776976</v>
          </cell>
          <cell r="F61">
            <v>88435.700719046057</v>
          </cell>
          <cell r="G61">
            <v>84412.635468639608</v>
          </cell>
          <cell r="H61">
            <v>9.6168275137681256</v>
          </cell>
        </row>
        <row r="62">
          <cell r="B62">
            <v>63</v>
          </cell>
          <cell r="C62">
            <v>1.1133000000000001E-2</v>
          </cell>
          <cell r="D62">
            <v>888902.31808366219</v>
          </cell>
          <cell r="E62">
            <v>8064.2776563115403</v>
          </cell>
          <cell r="F62">
            <v>79658.103809068358</v>
          </cell>
          <cell r="G62">
            <v>75961.976549925574</v>
          </cell>
          <cell r="H62">
            <v>9.41956363450279</v>
          </cell>
        </row>
        <row r="63">
          <cell r="B63">
            <v>64</v>
          </cell>
          <cell r="C63">
            <v>1.2390999999999999E-2</v>
          </cell>
          <cell r="D63">
            <v>879006.16857643682</v>
          </cell>
          <cell r="E63">
            <v>7400.926267437424</v>
          </cell>
          <cell r="F63">
            <v>71593.826152756825</v>
          </cell>
          <cell r="G63">
            <v>68201.73494684801</v>
          </cell>
          <cell r="H63">
            <v>9.2152971779926816</v>
          </cell>
        </row>
        <row r="64">
          <cell r="B64">
            <v>65</v>
          </cell>
          <cell r="C64">
            <v>1.3868E-2</v>
          </cell>
          <cell r="D64">
            <v>868114.40314160613</v>
          </cell>
          <cell r="E64">
            <v>6783.5001299838568</v>
          </cell>
          <cell r="F64">
            <v>64192.899885319406</v>
          </cell>
          <cell r="G64">
            <v>61083.795659076808</v>
          </cell>
          <cell r="H64">
            <v>9.0047607412992221</v>
          </cell>
        </row>
        <row r="65">
          <cell r="B65">
            <v>66</v>
          </cell>
          <cell r="C65">
            <v>1.5592E-2</v>
          </cell>
          <cell r="D65">
            <v>856075.39259883831</v>
          </cell>
          <cell r="E65">
            <v>6208.2845013282986</v>
          </cell>
          <cell r="F65">
            <v>57409.399755335551</v>
          </cell>
          <cell r="G65">
            <v>54563.936025560084</v>
          </cell>
          <cell r="H65">
            <v>8.7888910396883091</v>
          </cell>
        </row>
        <row r="66">
          <cell r="B66">
            <v>67</v>
          </cell>
          <cell r="C66">
            <v>1.7579000000000001E-2</v>
          </cell>
          <cell r="D66">
            <v>842727.46507743723</v>
          </cell>
          <cell r="E66">
            <v>5671.9117674093623</v>
          </cell>
          <cell r="F66">
            <v>51201.115254007251</v>
          </cell>
          <cell r="G66">
            <v>48601.489027277959</v>
          </cell>
          <cell r="H66">
            <v>8.568802023074598</v>
          </cell>
        </row>
        <row r="67">
          <cell r="B67">
            <v>68</v>
          </cell>
          <cell r="C67">
            <v>1.9803999999999999E-2</v>
          </cell>
          <cell r="D67">
            <v>827913.15896884096</v>
          </cell>
          <cell r="E67">
            <v>5171.4201674710666</v>
          </cell>
          <cell r="F67">
            <v>45529.203486597886</v>
          </cell>
          <cell r="G67">
            <v>43158.969243173648</v>
          </cell>
          <cell r="H67">
            <v>8.3456705983105781</v>
          </cell>
        </row>
        <row r="68">
          <cell r="B68">
            <v>69</v>
          </cell>
          <cell r="C68">
            <v>2.2228999999999999E-2</v>
          </cell>
          <cell r="D68">
            <v>811517.166768622</v>
          </cell>
          <cell r="E68">
            <v>4704.4133294426638</v>
          </cell>
          <cell r="F68">
            <v>40357.783319126822</v>
          </cell>
          <cell r="G68">
            <v>38201.593876465602</v>
          </cell>
          <cell r="H68">
            <v>8.1203736154262156</v>
          </cell>
        </row>
        <row r="69">
          <cell r="B69">
            <v>70</v>
          </cell>
          <cell r="C69">
            <v>2.4816999999999999E-2</v>
          </cell>
          <cell r="D69">
            <v>793477.9516685222</v>
          </cell>
          <cell r="E69">
            <v>4268.9920422668047</v>
          </cell>
          <cell r="F69">
            <v>35653.369989684157</v>
          </cell>
          <cell r="G69">
            <v>33696.74863697854</v>
          </cell>
          <cell r="H69">
            <v>7.8933734950430603</v>
          </cell>
        </row>
        <row r="70">
          <cell r="B70">
            <v>71</v>
          </cell>
          <cell r="C70">
            <v>2.7529999999999999E-2</v>
          </cell>
          <cell r="D70">
            <v>773786.20934196445</v>
          </cell>
          <cell r="E70">
            <v>3863.6180665929187</v>
          </cell>
          <cell r="F70">
            <v>31384.37794741735</v>
          </cell>
          <cell r="G70">
            <v>29613.553000228931</v>
          </cell>
          <cell r="H70">
            <v>7.6647206038000686</v>
          </cell>
        </row>
        <row r="71">
          <cell r="B71">
            <v>72</v>
          </cell>
          <cell r="C71">
            <v>3.0353999999999999E-2</v>
          </cell>
          <cell r="D71">
            <v>752483.87499878008</v>
          </cell>
          <cell r="E71">
            <v>3487.0094303662322</v>
          </cell>
          <cell r="F71">
            <v>27520.759880824429</v>
          </cell>
          <cell r="G71">
            <v>25922.547225239905</v>
          </cell>
          <cell r="H71">
            <v>7.4340341610482312</v>
          </cell>
        </row>
        <row r="72">
          <cell r="B72">
            <v>73</v>
          </cell>
          <cell r="C72">
            <v>3.3369999999999997E-2</v>
          </cell>
          <cell r="D72">
            <v>729642.97945706709</v>
          </cell>
          <cell r="E72">
            <v>3137.9719221502514</v>
          </cell>
          <cell r="F72">
            <v>24033.750450458196</v>
          </cell>
          <cell r="G72">
            <v>22595.513319472662</v>
          </cell>
          <cell r="H72">
            <v>7.2006741551687954</v>
          </cell>
        </row>
        <row r="73">
          <cell r="B73">
            <v>74</v>
          </cell>
          <cell r="C73">
            <v>3.6679999999999997E-2</v>
          </cell>
          <cell r="D73">
            <v>705294.79323258472</v>
          </cell>
          <cell r="E73">
            <v>2815.0884446478863</v>
          </cell>
          <cell r="F73">
            <v>20895.778528307943</v>
          </cell>
          <cell r="G73">
            <v>19605.529657844327</v>
          </cell>
          <cell r="H73">
            <v>6.9644453605423413</v>
          </cell>
        </row>
        <row r="74">
          <cell r="B74">
            <v>75</v>
          </cell>
          <cell r="C74">
            <v>4.0388E-2</v>
          </cell>
          <cell r="D74">
            <v>679424.58021681348</v>
          </cell>
          <cell r="E74">
            <v>2516.7805109032038</v>
          </cell>
          <cell r="F74">
            <v>18080.690083660058</v>
          </cell>
          <cell r="G74">
            <v>16927.165682829422</v>
          </cell>
          <cell r="H74">
            <v>6.7257218535734467</v>
          </cell>
        </row>
        <row r="75">
          <cell r="B75">
            <v>76</v>
          </cell>
          <cell r="C75">
            <v>4.4596999999999998E-2</v>
          </cell>
          <cell r="D75">
            <v>651983.98027101683</v>
          </cell>
          <cell r="E75">
            <v>2241.4225332982323</v>
          </cell>
          <cell r="F75">
            <v>15563.909572756853</v>
          </cell>
          <cell r="G75">
            <v>14536.59091166183</v>
          </cell>
          <cell r="H75">
            <v>6.4854308795902806</v>
          </cell>
        </row>
        <row r="76">
          <cell r="B76">
            <v>77</v>
          </cell>
          <cell r="C76">
            <v>4.9388000000000001E-2</v>
          </cell>
          <cell r="D76">
            <v>622907.45070287026</v>
          </cell>
          <cell r="E76">
            <v>1987.4355569194724</v>
          </cell>
          <cell r="F76">
            <v>13322.48703945862</v>
          </cell>
          <cell r="G76">
            <v>12411.579075870528</v>
          </cell>
          <cell r="H76">
            <v>6.2450221506092456</v>
          </cell>
        </row>
        <row r="77">
          <cell r="B77">
            <v>78</v>
          </cell>
          <cell r="C77">
            <v>5.4758000000000001E-2</v>
          </cell>
          <cell r="D77">
            <v>592143.29752755689</v>
          </cell>
          <cell r="E77">
            <v>1753.3921945562261</v>
          </cell>
          <cell r="F77">
            <v>11335.051482539147</v>
          </cell>
          <cell r="G77">
            <v>10531.413393367544</v>
          </cell>
          <cell r="H77">
            <v>6.0063079019426038</v>
          </cell>
        </row>
        <row r="78">
          <cell r="B78">
            <v>79</v>
          </cell>
          <cell r="C78">
            <v>6.0678000000000003E-2</v>
          </cell>
          <cell r="D78">
            <v>559718.714841543</v>
          </cell>
          <cell r="E78">
            <v>1538.1716424749109</v>
          </cell>
          <cell r="F78">
            <v>9581.6592879829204</v>
          </cell>
          <cell r="G78">
            <v>8876.6639518485863</v>
          </cell>
          <cell r="H78">
            <v>5.7709189967681862</v>
          </cell>
        </row>
        <row r="79">
          <cell r="B79">
            <v>80</v>
          </cell>
          <cell r="C79">
            <v>6.7125000000000004E-2</v>
          </cell>
          <cell r="D79">
            <v>525756.10266238789</v>
          </cell>
          <cell r="E79">
            <v>1340.9173675664208</v>
          </cell>
          <cell r="F79">
            <v>8043.4876455080093</v>
          </cell>
          <cell r="G79">
            <v>7428.9005187067332</v>
          </cell>
          <cell r="H79">
            <v>5.5401628007765744</v>
          </cell>
        </row>
        <row r="80">
          <cell r="B80">
            <v>81</v>
          </cell>
          <cell r="C80">
            <v>7.4069999999999997E-2</v>
          </cell>
          <cell r="D80">
            <v>490464.7242711751</v>
          </cell>
          <cell r="E80">
            <v>1160.9357673025754</v>
          </cell>
          <cell r="F80">
            <v>6702.5702779415888</v>
          </cell>
          <cell r="G80">
            <v>6170.4747179279084</v>
          </cell>
          <cell r="H80">
            <v>5.3150870975962388</v>
          </cell>
        </row>
        <row r="81">
          <cell r="B81">
            <v>82</v>
          </cell>
          <cell r="C81">
            <v>8.1484000000000001E-2</v>
          </cell>
          <cell r="D81">
            <v>454136.00214440917</v>
          </cell>
          <cell r="E81">
            <v>997.62900697770181</v>
          </cell>
          <cell r="F81">
            <v>5541.6345106390136</v>
          </cell>
          <cell r="G81">
            <v>5084.3878824409003</v>
          </cell>
          <cell r="H81">
            <v>5.096471580997787</v>
          </cell>
        </row>
        <row r="82">
          <cell r="B82">
            <v>83</v>
          </cell>
          <cell r="C82">
            <v>8.9319999999999997E-2</v>
          </cell>
          <cell r="D82">
            <v>417131.18414567411</v>
          </cell>
          <cell r="E82">
            <v>850.4298886061539</v>
          </cell>
          <cell r="F82">
            <v>4544.0055036613121</v>
          </cell>
          <cell r="G82">
            <v>4154.2251380501584</v>
          </cell>
          <cell r="H82">
            <v>4.8848531709755543</v>
          </cell>
        </row>
        <row r="83">
          <cell r="B83">
            <v>84</v>
          </cell>
          <cell r="C83">
            <v>9.7525000000000001E-2</v>
          </cell>
          <cell r="D83">
            <v>379873.02677778254</v>
          </cell>
          <cell r="E83">
            <v>718.76518882213691</v>
          </cell>
          <cell r="F83">
            <v>3693.5756150551579</v>
          </cell>
          <cell r="G83">
            <v>3364.1415701783453</v>
          </cell>
          <cell r="H83">
            <v>4.6804458848254322</v>
          </cell>
        </row>
        <row r="84">
          <cell r="B84">
            <v>85</v>
          </cell>
          <cell r="C84">
            <v>0.106047</v>
          </cell>
          <cell r="D84">
            <v>342825.90984127932</v>
          </cell>
          <cell r="E84">
            <v>602.0117065264576</v>
          </cell>
          <cell r="F84">
            <v>2974.8104262330207</v>
          </cell>
          <cell r="G84">
            <v>2698.8883940750611</v>
          </cell>
          <cell r="H84">
            <v>4.4831161334841063</v>
          </cell>
        </row>
        <row r="85">
          <cell r="B85">
            <v>86</v>
          </cell>
          <cell r="C85">
            <v>0.11483599999999999</v>
          </cell>
          <cell r="D85">
            <v>306470.25058034115</v>
          </cell>
          <cell r="E85">
            <v>499.46187571642344</v>
          </cell>
          <cell r="F85">
            <v>2372.7987197065631</v>
          </cell>
          <cell r="G85">
            <v>2143.8786933365359</v>
          </cell>
          <cell r="H85">
            <v>4.2923770513242401</v>
          </cell>
        </row>
        <row r="86">
          <cell r="B86">
            <v>87</v>
          </cell>
          <cell r="C86">
            <v>0.12417</v>
          </cell>
          <cell r="D86">
            <v>271276.4328846971</v>
          </cell>
          <cell r="E86">
            <v>410.30688794120869</v>
          </cell>
          <cell r="F86">
            <v>1873.3368439901396</v>
          </cell>
          <cell r="G86">
            <v>1685.279520350419</v>
          </cell>
          <cell r="H86">
            <v>4.1073634634958802</v>
          </cell>
        </row>
        <row r="87">
          <cell r="B87">
            <v>88</v>
          </cell>
          <cell r="C87">
            <v>0.13386999999999999</v>
          </cell>
          <cell r="D87">
            <v>237592.03821340427</v>
          </cell>
          <cell r="E87">
            <v>333.51190873832837</v>
          </cell>
          <cell r="F87">
            <v>1463.0299560489309</v>
          </cell>
          <cell r="G87">
            <v>1310.1703312105303</v>
          </cell>
          <cell r="H87">
            <v>3.9284064433167898</v>
          </cell>
        </row>
        <row r="88">
          <cell r="B88">
            <v>89</v>
          </cell>
          <cell r="C88">
            <v>0.14407300000000001</v>
          </cell>
          <cell r="D88">
            <v>205785.59205777585</v>
          </cell>
          <cell r="E88">
            <v>268.08786033923752</v>
          </cell>
          <cell r="F88">
            <v>1129.5180473106025</v>
          </cell>
          <cell r="G88">
            <v>1006.6444446551186</v>
          </cell>
          <cell r="H88">
            <v>3.7549049904061822</v>
          </cell>
        </row>
        <row r="89">
          <cell r="B89">
            <v>90</v>
          </cell>
          <cell r="C89">
            <v>0.154859</v>
          </cell>
          <cell r="D89">
            <v>176137.44445323592</v>
          </cell>
          <cell r="E89">
            <v>212.95929284137594</v>
          </cell>
          <cell r="F89">
            <v>861.43018697136483</v>
          </cell>
          <cell r="G89">
            <v>763.82384441906754</v>
          </cell>
          <cell r="H89">
            <v>3.5867129075602562</v>
          </cell>
        </row>
        <row r="90">
          <cell r="B90">
            <v>91</v>
          </cell>
          <cell r="C90">
            <v>0.16630700000000001</v>
          </cell>
          <cell r="D90">
            <v>148860.97594265227</v>
          </cell>
          <cell r="E90">
            <v>167.03538720301933</v>
          </cell>
          <cell r="F90">
            <v>648.47089412998889</v>
          </cell>
          <cell r="G90">
            <v>571.91300832860497</v>
          </cell>
          <cell r="H90">
            <v>3.4239032692724352</v>
          </cell>
        </row>
        <row r="91">
          <cell r="B91">
            <v>92</v>
          </cell>
          <cell r="C91">
            <v>0.17821400000000001</v>
          </cell>
          <cell r="D91">
            <v>124104.35361655759</v>
          </cell>
          <cell r="E91">
            <v>129.24012349275804</v>
          </cell>
          <cell r="F91">
            <v>481.43550692696954</v>
          </cell>
          <cell r="G91">
            <v>422.20045032612211</v>
          </cell>
          <cell r="H91">
            <v>3.2667908302469244</v>
          </cell>
        </row>
        <row r="92">
          <cell r="B92">
            <v>93</v>
          </cell>
          <cell r="C92">
            <v>0.19045999999999999</v>
          </cell>
          <cell r="D92">
            <v>101987.2203411364</v>
          </cell>
          <cell r="E92">
            <v>98.568653479925459</v>
          </cell>
          <cell r="F92">
            <v>352.19538343421152</v>
          </cell>
          <cell r="G92">
            <v>307.01808392257902</v>
          </cell>
          <cell r="H92">
            <v>3.1147639039738579</v>
          </cell>
        </row>
        <row r="93">
          <cell r="B93">
            <v>94</v>
          </cell>
          <cell r="C93">
            <v>0.20300699999999999</v>
          </cell>
          <cell r="D93">
            <v>82562.73435496357</v>
          </cell>
          <cell r="E93">
            <v>74.055932935627737</v>
          </cell>
          <cell r="F93">
            <v>253.62672995428605</v>
          </cell>
          <cell r="G93">
            <v>219.68442735879</v>
          </cell>
          <cell r="H93">
            <v>2.9664662728609219</v>
          </cell>
        </row>
        <row r="94">
          <cell r="B94">
            <v>95</v>
          </cell>
          <cell r="C94">
            <v>0.21790399999999999</v>
          </cell>
          <cell r="D94">
            <v>65801.921341765483</v>
          </cell>
          <cell r="E94">
            <v>54.776853975094909</v>
          </cell>
          <cell r="F94">
            <v>179.57079701865831</v>
          </cell>
          <cell r="G94">
            <v>154.4647389467398</v>
          </cell>
          <cell r="H94">
            <v>2.8198906606971157</v>
          </cell>
        </row>
        <row r="95">
          <cell r="B95">
            <v>96</v>
          </cell>
          <cell r="C95">
            <v>0.23408599999999999</v>
          </cell>
          <cell r="D95">
            <v>51463.419473709415</v>
          </cell>
          <cell r="E95">
            <v>39.759404535040211</v>
          </cell>
          <cell r="F95">
            <v>124.79394304356339</v>
          </cell>
          <cell r="G95">
            <v>106.57088263166996</v>
          </cell>
          <cell r="H95">
            <v>2.6803943338172576</v>
          </cell>
        </row>
        <row r="96">
          <cell r="B96">
            <v>97</v>
          </cell>
          <cell r="C96">
            <v>0.24843599999999999</v>
          </cell>
          <cell r="D96">
            <v>39416.553462786673</v>
          </cell>
          <cell r="E96">
            <v>28.261981034849921</v>
          </cell>
          <cell r="F96">
            <v>85.034538508523184</v>
          </cell>
          <cell r="G96">
            <v>72.081130534216967</v>
          </cell>
          <cell r="H96">
            <v>2.55046277348122</v>
          </cell>
        </row>
        <row r="97">
          <cell r="B97">
            <v>98</v>
          </cell>
          <cell r="C97">
            <v>0.26395400000000002</v>
          </cell>
          <cell r="D97">
            <v>29624.062586705804</v>
          </cell>
          <cell r="E97">
            <v>19.71293504823754</v>
          </cell>
          <cell r="F97">
            <v>56.77255747367326</v>
          </cell>
          <cell r="G97">
            <v>47.73746224323105</v>
          </cell>
          <cell r="H97">
            <v>2.4216313870267165</v>
          </cell>
        </row>
        <row r="98">
          <cell r="B98">
            <v>99</v>
          </cell>
          <cell r="C98">
            <v>0.28080300000000002</v>
          </cell>
          <cell r="D98">
            <v>21804.672770694458</v>
          </cell>
          <cell r="E98">
            <v>13.46601112808821</v>
          </cell>
          <cell r="F98">
            <v>37.05962242543572</v>
          </cell>
          <cell r="G98">
            <v>30.887700658395289</v>
          </cell>
          <cell r="H98">
            <v>2.293752794691212</v>
          </cell>
        </row>
        <row r="99">
          <cell r="B99">
            <v>100</v>
          </cell>
          <cell r="C99">
            <v>0.29915399999999998</v>
          </cell>
          <cell r="D99">
            <v>15681.855242665142</v>
          </cell>
          <cell r="E99">
            <v>8.9881343900581516</v>
          </cell>
          <cell r="F99">
            <v>23.593611297347508</v>
          </cell>
          <cell r="G99">
            <v>19.474049701904189</v>
          </cell>
          <cell r="H99">
            <v>2.1666398005179577</v>
          </cell>
        </row>
        <row r="100">
          <cell r="B100">
            <v>101</v>
          </cell>
          <cell r="C100">
            <v>0.319185</v>
          </cell>
          <cell r="D100">
            <v>10990.565519400896</v>
          </cell>
          <cell r="E100">
            <v>5.8462162735356813</v>
          </cell>
          <cell r="F100">
            <v>14.605476907289354</v>
          </cell>
          <cell r="G100">
            <v>11.925961115252168</v>
          </cell>
          <cell r="H100">
            <v>2.0399452495861174</v>
          </cell>
        </row>
        <row r="101">
          <cell r="B101">
            <v>102</v>
          </cell>
          <cell r="C101">
            <v>0.341086</v>
          </cell>
          <cell r="D101">
            <v>7482.5418640909202</v>
          </cell>
          <cell r="E101">
            <v>3.6939134406192062</v>
          </cell>
          <cell r="F101">
            <v>8.7592606337536729</v>
          </cell>
          <cell r="G101">
            <v>7.0662169734698699</v>
          </cell>
          <cell r="H101">
            <v>1.9129351802800687</v>
          </cell>
        </row>
        <row r="102">
          <cell r="B102">
            <v>103</v>
          </cell>
          <cell r="C102">
            <v>0.36505199999999999</v>
          </cell>
          <cell r="D102">
            <v>4930.3515898356045</v>
          </cell>
          <cell r="E102">
            <v>2.2589060610785747</v>
          </cell>
          <cell r="F102">
            <v>5.0653471931344676</v>
          </cell>
          <cell r="G102">
            <v>4.0300152484734539</v>
          </cell>
          <cell r="H102">
            <v>1.7840561490853746</v>
          </cell>
        </row>
        <row r="103">
          <cell r="B103">
            <v>104</v>
          </cell>
          <cell r="C103">
            <v>0.39310200000000001</v>
          </cell>
          <cell r="D103">
            <v>3130.5168812629377</v>
          </cell>
          <cell r="E103">
            <v>1.3311256479533355</v>
          </cell>
          <cell r="F103">
            <v>2.8064411320558933</v>
          </cell>
          <cell r="G103">
            <v>2.196341876743948</v>
          </cell>
          <cell r="H103">
            <v>1.6499883990072015</v>
          </cell>
        </row>
        <row r="104">
          <cell r="B104">
            <v>105</v>
          </cell>
          <cell r="C104">
            <v>0.427255</v>
          </cell>
          <cell r="D104">
            <v>1899.9044342047141</v>
          </cell>
          <cell r="E104">
            <v>0.74975173409891727</v>
          </cell>
          <cell r="F104">
            <v>1.4753154841025578</v>
          </cell>
          <cell r="G104">
            <v>1.131679272640554</v>
          </cell>
          <cell r="H104">
            <v>1.5094053420238542</v>
          </cell>
        </row>
        <row r="105">
          <cell r="B105">
            <v>106</v>
          </cell>
          <cell r="C105">
            <v>0.46953099999999998</v>
          </cell>
          <cell r="D105">
            <v>1088.160765168579</v>
          </cell>
          <cell r="E105">
            <v>0.39853044728212006</v>
          </cell>
          <cell r="F105">
            <v>0.7255637500036406</v>
          </cell>
          <cell r="G105">
            <v>0.5429039616660023</v>
          </cell>
          <cell r="H105">
            <v>1.362264703659342</v>
          </cell>
        </row>
        <row r="106">
          <cell r="B106">
            <v>107</v>
          </cell>
          <cell r="C106">
            <v>0.52194499999999999</v>
          </cell>
          <cell r="D106">
            <v>577.23555293821107</v>
          </cell>
          <cell r="E106">
            <v>0.1962023645840362</v>
          </cell>
          <cell r="F106">
            <v>0.32703330272152054</v>
          </cell>
          <cell r="G106">
            <v>0.2371072189538373</v>
          </cell>
          <cell r="H106">
            <v>1.2084829836608875</v>
          </cell>
        </row>
        <row r="107">
          <cell r="B107">
            <v>108</v>
          </cell>
          <cell r="C107">
            <v>0.58651799999999998</v>
          </cell>
          <cell r="D107">
            <v>275.95034225987649</v>
          </cell>
          <cell r="E107">
            <v>8.7049207796957254E-2</v>
          </cell>
          <cell r="F107">
            <v>0.13083093813748436</v>
          </cell>
          <cell r="G107">
            <v>9.093338456387895E-2</v>
          </cell>
          <cell r="H107">
            <v>1.0446204723193067</v>
          </cell>
        </row>
        <row r="108">
          <cell r="B108">
            <v>109</v>
          </cell>
          <cell r="C108">
            <v>0.66526799999999997</v>
          </cell>
          <cell r="D108">
            <v>114.10049941829826</v>
          </cell>
          <cell r="E108">
            <v>3.3404436694479338E-2</v>
          </cell>
          <cell r="F108">
            <v>4.3781730340527097E-2</v>
          </cell>
          <cell r="G108">
            <v>2.8471363522224069E-2</v>
          </cell>
          <cell r="H108">
            <v>0.85232281515854613</v>
          </cell>
        </row>
        <row r="109">
          <cell r="B109">
            <v>110</v>
          </cell>
          <cell r="C109">
            <v>0.76021499999999997</v>
          </cell>
          <cell r="D109">
            <v>38.193088371285818</v>
          </cell>
          <cell r="E109">
            <v>1.0377293646047758E-2</v>
          </cell>
          <cell r="F109">
            <v>1.0377293646047758E-2</v>
          </cell>
          <cell r="G109">
            <v>5.621034058275869E-3</v>
          </cell>
          <cell r="H109">
            <v>0.54166666666666663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2">
          <cell r="E52">
            <v>2315632</v>
          </cell>
          <cell r="I52">
            <v>2260824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975E5-6B41-43A1-988B-F43D4BCFBDEF}">
  <sheetPr>
    <pageSetUpPr fitToPage="1"/>
  </sheetPr>
  <dimension ref="A1:E32"/>
  <sheetViews>
    <sheetView zoomScale="115" zoomScaleNormal="115" workbookViewId="0">
      <selection sqref="A1:D1"/>
    </sheetView>
  </sheetViews>
  <sheetFormatPr defaultRowHeight="12.75" x14ac:dyDescent="0.2"/>
  <cols>
    <col min="1" max="1" width="55.5703125" customWidth="1"/>
    <col min="2" max="2" width="28.5703125" customWidth="1"/>
    <col min="3" max="3" width="26.85546875" customWidth="1"/>
    <col min="4" max="4" width="24.5703125" customWidth="1"/>
    <col min="5" max="5" width="26.42578125" customWidth="1"/>
    <col min="11" max="11" width="35.5703125" customWidth="1"/>
  </cols>
  <sheetData>
    <row r="1" spans="1:5" ht="15.75" x14ac:dyDescent="0.25">
      <c r="A1" s="54" t="s">
        <v>1</v>
      </c>
      <c r="B1" s="55"/>
      <c r="C1" s="55"/>
      <c r="D1" s="56"/>
    </row>
    <row r="2" spans="1:5" ht="15.75" x14ac:dyDescent="0.25">
      <c r="A2" s="57" t="s">
        <v>47</v>
      </c>
      <c r="B2" s="58"/>
      <c r="C2" s="59"/>
      <c r="D2" s="60"/>
    </row>
    <row r="3" spans="1:5" ht="16.5" thickBot="1" x14ac:dyDescent="0.3">
      <c r="A3" s="61" t="s">
        <v>48</v>
      </c>
      <c r="B3" s="62"/>
      <c r="C3" s="62"/>
      <c r="D3" s="63"/>
    </row>
    <row r="4" spans="1:5" ht="26.25" thickBot="1" x14ac:dyDescent="0.25">
      <c r="A4" s="3"/>
      <c r="B4" s="9" t="s">
        <v>9</v>
      </c>
      <c r="C4" s="9" t="s">
        <v>46</v>
      </c>
      <c r="D4" s="9" t="s">
        <v>2</v>
      </c>
    </row>
    <row r="5" spans="1:5" x14ac:dyDescent="0.2">
      <c r="A5" s="28" t="s">
        <v>20</v>
      </c>
      <c r="B5" s="28"/>
      <c r="C5" s="26"/>
      <c r="D5" s="64"/>
    </row>
    <row r="6" spans="1:5" x14ac:dyDescent="0.2">
      <c r="A6" s="4" t="s">
        <v>8</v>
      </c>
      <c r="B6" s="27">
        <v>19307858.030000001</v>
      </c>
      <c r="C6" s="44">
        <v>19392686.530000001</v>
      </c>
      <c r="D6" s="64"/>
    </row>
    <row r="7" spans="1:5" x14ac:dyDescent="0.2">
      <c r="A7" s="4" t="s">
        <v>7</v>
      </c>
      <c r="B7" s="27">
        <f>37161+35474+33758+31950+29534+26339</f>
        <v>194216</v>
      </c>
      <c r="C7" s="44">
        <v>210865</v>
      </c>
      <c r="D7" s="64"/>
    </row>
    <row r="8" spans="1:5" x14ac:dyDescent="0.2">
      <c r="A8" s="17" t="s">
        <v>12</v>
      </c>
      <c r="B8" s="27">
        <v>19392687</v>
      </c>
      <c r="C8" s="44">
        <v>37590107.739999995</v>
      </c>
      <c r="D8" s="64"/>
    </row>
    <row r="9" spans="1:5" ht="25.5" x14ac:dyDescent="0.2">
      <c r="A9" s="13" t="s">
        <v>24</v>
      </c>
      <c r="B9" s="27">
        <v>0</v>
      </c>
      <c r="C9" s="44">
        <v>0</v>
      </c>
      <c r="D9" s="64"/>
    </row>
    <row r="10" spans="1:5" x14ac:dyDescent="0.2">
      <c r="A10" s="4" t="s">
        <v>14</v>
      </c>
      <c r="B10" s="27">
        <v>0</v>
      </c>
      <c r="C10" s="52">
        <v>18222844</v>
      </c>
      <c r="D10" s="64"/>
    </row>
    <row r="11" spans="1:5" x14ac:dyDescent="0.2">
      <c r="A11" s="28" t="s">
        <v>0</v>
      </c>
      <c r="B11" s="26"/>
      <c r="C11" s="26"/>
      <c r="D11" s="65"/>
    </row>
    <row r="12" spans="1:5" x14ac:dyDescent="0.2">
      <c r="A12" s="4" t="s">
        <v>15</v>
      </c>
      <c r="B12" s="27">
        <v>8278.59</v>
      </c>
      <c r="C12" s="46">
        <v>6552.0499999999993</v>
      </c>
      <c r="D12" s="51">
        <v>16000</v>
      </c>
    </row>
    <row r="13" spans="1:5" x14ac:dyDescent="0.2">
      <c r="A13" s="4" t="s">
        <v>16</v>
      </c>
      <c r="B13" s="27">
        <v>23285.45</v>
      </c>
      <c r="C13" s="46">
        <v>25306.6</v>
      </c>
      <c r="D13" s="51">
        <v>28500</v>
      </c>
    </row>
    <row r="14" spans="1:5" x14ac:dyDescent="0.2">
      <c r="A14" s="4" t="s">
        <v>17</v>
      </c>
      <c r="B14" s="27">
        <v>32484.94</v>
      </c>
      <c r="C14" s="46">
        <v>0</v>
      </c>
      <c r="D14" s="52">
        <v>45000</v>
      </c>
    </row>
    <row r="15" spans="1:5" x14ac:dyDescent="0.2">
      <c r="A15" s="6" t="s">
        <v>29</v>
      </c>
      <c r="B15" s="27">
        <f>SUM(B12:B14)</f>
        <v>64048.979999999996</v>
      </c>
      <c r="C15" s="27">
        <f>SUM(C12:C14)</f>
        <v>31858.649999999998</v>
      </c>
      <c r="D15" s="36">
        <f>SUM(D12:D14)</f>
        <v>89500</v>
      </c>
      <c r="E15" s="24"/>
    </row>
    <row r="16" spans="1:5" x14ac:dyDescent="0.2">
      <c r="A16" s="28" t="s">
        <v>19</v>
      </c>
      <c r="B16" s="26"/>
      <c r="C16" s="26"/>
      <c r="D16" s="26"/>
    </row>
    <row r="17" spans="1:4" ht="13.5" customHeight="1" x14ac:dyDescent="0.2">
      <c r="A17" s="7" t="s">
        <v>30</v>
      </c>
      <c r="B17" s="27">
        <v>25750</v>
      </c>
      <c r="C17" s="47">
        <v>27900</v>
      </c>
      <c r="D17" s="48">
        <v>27900</v>
      </c>
    </row>
    <row r="18" spans="1:4" ht="13.5" customHeight="1" x14ac:dyDescent="0.2">
      <c r="A18" s="14" t="s">
        <v>31</v>
      </c>
      <c r="B18" s="20">
        <v>0</v>
      </c>
      <c r="C18" s="47">
        <v>155338.75</v>
      </c>
      <c r="D18" s="10"/>
    </row>
    <row r="19" spans="1:4" ht="13.5" customHeight="1" thickBot="1" x14ac:dyDescent="0.25">
      <c r="A19" s="30" t="s">
        <v>21</v>
      </c>
      <c r="B19" s="30"/>
      <c r="C19" s="30"/>
      <c r="D19" s="29"/>
    </row>
    <row r="20" spans="1:4" ht="13.5" thickBot="1" x14ac:dyDescent="0.25">
      <c r="A20" s="18" t="s">
        <v>32</v>
      </c>
      <c r="B20" s="19">
        <v>19392687</v>
      </c>
      <c r="C20" s="49">
        <v>37590107.739999995</v>
      </c>
      <c r="D20" s="3"/>
    </row>
    <row r="21" spans="1:4" ht="12" customHeight="1" x14ac:dyDescent="0.2">
      <c r="A21" s="53" t="s">
        <v>3</v>
      </c>
      <c r="B21" s="53"/>
      <c r="C21" s="53"/>
      <c r="D21" s="53"/>
    </row>
    <row r="22" spans="1:4" ht="27.75" customHeight="1" x14ac:dyDescent="0.2">
      <c r="A22" s="53" t="s">
        <v>10</v>
      </c>
      <c r="B22" s="53"/>
      <c r="C22" s="53"/>
      <c r="D22" s="53"/>
    </row>
    <row r="23" spans="1:4" ht="15" customHeight="1" x14ac:dyDescent="0.2">
      <c r="A23" s="53" t="s">
        <v>11</v>
      </c>
      <c r="B23" s="53"/>
      <c r="C23" s="53"/>
      <c r="D23" s="53"/>
    </row>
    <row r="24" spans="1:4" s="16" customFormat="1" ht="12.75" customHeight="1" x14ac:dyDescent="0.2">
      <c r="A24" s="66" t="s">
        <v>13</v>
      </c>
      <c r="B24" s="66"/>
      <c r="C24" s="66"/>
      <c r="D24" s="66"/>
    </row>
    <row r="25" spans="1:4" ht="26.25" customHeight="1" x14ac:dyDescent="0.2">
      <c r="A25" s="53" t="s">
        <v>25</v>
      </c>
      <c r="B25" s="53"/>
      <c r="C25" s="53"/>
      <c r="D25" s="53"/>
    </row>
    <row r="26" spans="1:4" ht="26.25" customHeight="1" x14ac:dyDescent="0.2">
      <c r="A26" s="67" t="s">
        <v>65</v>
      </c>
      <c r="B26" s="67"/>
      <c r="C26" s="67"/>
      <c r="D26" s="67"/>
    </row>
    <row r="27" spans="1:4" ht="12.75" customHeight="1" x14ac:dyDescent="0.2">
      <c r="A27" s="53" t="s">
        <v>27</v>
      </c>
      <c r="B27" s="53"/>
      <c r="C27" s="53"/>
      <c r="D27" s="53"/>
    </row>
    <row r="28" spans="1:4" ht="25.5" customHeight="1" x14ac:dyDescent="0.2">
      <c r="A28" s="53" t="s">
        <v>40</v>
      </c>
      <c r="B28" s="53"/>
      <c r="C28" s="53"/>
      <c r="D28" s="53"/>
    </row>
    <row r="29" spans="1:4" ht="24.75" customHeight="1" x14ac:dyDescent="0.2">
      <c r="A29" s="53" t="s">
        <v>18</v>
      </c>
      <c r="B29" s="53"/>
      <c r="C29" s="53"/>
      <c r="D29" s="53"/>
    </row>
    <row r="30" spans="1:4" ht="39" customHeight="1" x14ac:dyDescent="0.2">
      <c r="A30" s="53" t="s">
        <v>66</v>
      </c>
      <c r="B30" s="53"/>
      <c r="C30" s="53"/>
      <c r="D30" s="53"/>
    </row>
    <row r="31" spans="1:4" ht="26.25" customHeight="1" x14ac:dyDescent="0.2">
      <c r="A31" s="53" t="s">
        <v>62</v>
      </c>
      <c r="B31" s="53"/>
      <c r="C31" s="53"/>
      <c r="D31" s="53"/>
    </row>
    <row r="32" spans="1:4" ht="27.75" customHeight="1" x14ac:dyDescent="0.2">
      <c r="A32" s="68" t="s">
        <v>35</v>
      </c>
      <c r="B32" s="68"/>
      <c r="C32" s="68"/>
      <c r="D32" s="68"/>
    </row>
  </sheetData>
  <mergeCells count="16">
    <mergeCell ref="A28:D28"/>
    <mergeCell ref="A29:D29"/>
    <mergeCell ref="A30:D30"/>
    <mergeCell ref="A32:D32"/>
    <mergeCell ref="A31:D31"/>
    <mergeCell ref="A27:D27"/>
    <mergeCell ref="A1:D1"/>
    <mergeCell ref="A2:D2"/>
    <mergeCell ref="A3:D3"/>
    <mergeCell ref="D5:D11"/>
    <mergeCell ref="A21:D21"/>
    <mergeCell ref="A22:D22"/>
    <mergeCell ref="A23:D23"/>
    <mergeCell ref="A24:D24"/>
    <mergeCell ref="A25:D25"/>
    <mergeCell ref="A26:D26"/>
  </mergeCells>
  <printOptions headings="1"/>
  <pageMargins left="0.27" right="0.26" top="1" bottom="1" header="0.5" footer="0.5"/>
  <pageSetup scale="84" orientation="landscape" cellComments="asDisplayed" r:id="rId1"/>
  <headerFooter alignWithMargins="0">
    <oddHeader>&amp;C Individual IOU (Table 1) -SOMAH Program IOU Semi-Annual Administrative Expense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C88A-49CD-43C6-9569-050DE59711F5}">
  <sheetPr>
    <pageSetUpPr fitToPage="1"/>
  </sheetPr>
  <dimension ref="A1:E32"/>
  <sheetViews>
    <sheetView zoomScale="115" zoomScaleNormal="115" workbookViewId="0">
      <selection sqref="A1:D1"/>
    </sheetView>
  </sheetViews>
  <sheetFormatPr defaultRowHeight="12.75" x14ac:dyDescent="0.2"/>
  <cols>
    <col min="1" max="1" width="55.5703125" customWidth="1"/>
    <col min="2" max="2" width="28.5703125" customWidth="1"/>
    <col min="3" max="3" width="25" customWidth="1"/>
    <col min="4" max="4" width="24.5703125" customWidth="1"/>
    <col min="5" max="5" width="10" bestFit="1" customWidth="1"/>
    <col min="6" max="6" width="35.5703125" customWidth="1"/>
  </cols>
  <sheetData>
    <row r="1" spans="1:5" ht="15.75" x14ac:dyDescent="0.25">
      <c r="A1" s="54" t="s">
        <v>49</v>
      </c>
      <c r="B1" s="55"/>
      <c r="C1" s="55"/>
      <c r="D1" s="56"/>
    </row>
    <row r="2" spans="1:5" ht="15.75" x14ac:dyDescent="0.25">
      <c r="A2" s="57" t="s">
        <v>38</v>
      </c>
      <c r="B2" s="58"/>
      <c r="C2" s="59"/>
      <c r="D2" s="60"/>
    </row>
    <row r="3" spans="1:5" ht="16.5" thickBot="1" x14ac:dyDescent="0.3">
      <c r="A3" s="61" t="s">
        <v>48</v>
      </c>
      <c r="B3" s="62"/>
      <c r="C3" s="62"/>
      <c r="D3" s="63"/>
    </row>
    <row r="4" spans="1:5" ht="26.25" thickBot="1" x14ac:dyDescent="0.25">
      <c r="A4" s="3"/>
      <c r="B4" s="9" t="s">
        <v>9</v>
      </c>
      <c r="C4" s="9" t="s">
        <v>23</v>
      </c>
      <c r="D4" s="9" t="s">
        <v>2</v>
      </c>
    </row>
    <row r="5" spans="1:5" x14ac:dyDescent="0.2">
      <c r="A5" s="28" t="s">
        <v>20</v>
      </c>
      <c r="B5" s="28"/>
      <c r="C5" s="26"/>
      <c r="D5" s="64"/>
    </row>
    <row r="6" spans="1:5" x14ac:dyDescent="0.2">
      <c r="A6" s="4" t="s">
        <v>8</v>
      </c>
      <c r="B6" s="27">
        <v>48767596</v>
      </c>
      <c r="C6" s="50">
        <v>85604731.010000005</v>
      </c>
      <c r="D6" s="64"/>
    </row>
    <row r="7" spans="1:5" x14ac:dyDescent="0.2">
      <c r="A7" s="4" t="s">
        <v>7</v>
      </c>
      <c r="B7" s="27">
        <v>850595.49</v>
      </c>
      <c r="C7" s="50">
        <v>997696.01</v>
      </c>
      <c r="D7" s="64"/>
    </row>
    <row r="8" spans="1:5" x14ac:dyDescent="0.2">
      <c r="A8" s="17" t="s">
        <v>12</v>
      </c>
      <c r="B8" s="27">
        <v>52192364.060000002</v>
      </c>
      <c r="C8" s="50">
        <v>108283499.01000001</v>
      </c>
      <c r="D8" s="64"/>
    </row>
    <row r="9" spans="1:5" ht="25.5" x14ac:dyDescent="0.2">
      <c r="A9" s="13" t="s">
        <v>24</v>
      </c>
      <c r="B9" s="27">
        <v>0</v>
      </c>
      <c r="C9" s="27">
        <v>0</v>
      </c>
      <c r="D9" s="64"/>
    </row>
    <row r="10" spans="1:5" x14ac:dyDescent="0.2">
      <c r="A10" s="4" t="s">
        <v>14</v>
      </c>
      <c r="B10" s="27">
        <v>0</v>
      </c>
      <c r="C10" s="27">
        <v>0</v>
      </c>
      <c r="D10" s="64"/>
    </row>
    <row r="11" spans="1:5" x14ac:dyDescent="0.2">
      <c r="A11" s="28" t="s">
        <v>0</v>
      </c>
      <c r="B11" s="26"/>
      <c r="C11" s="26"/>
      <c r="D11" s="65"/>
    </row>
    <row r="12" spans="1:5" x14ac:dyDescent="0.2">
      <c r="A12" s="4" t="s">
        <v>15</v>
      </c>
      <c r="B12" s="27">
        <v>0</v>
      </c>
      <c r="C12" s="33">
        <v>0</v>
      </c>
      <c r="D12" s="34">
        <v>0</v>
      </c>
    </row>
    <row r="13" spans="1:5" x14ac:dyDescent="0.2">
      <c r="A13" s="4" t="s">
        <v>16</v>
      </c>
      <c r="B13" s="27">
        <v>112867.6</v>
      </c>
      <c r="C13" s="33">
        <v>122410.28</v>
      </c>
      <c r="D13" s="34">
        <v>115000</v>
      </c>
    </row>
    <row r="14" spans="1:5" x14ac:dyDescent="0.2">
      <c r="A14" s="4" t="s">
        <v>17</v>
      </c>
      <c r="B14" s="27">
        <v>0</v>
      </c>
      <c r="C14" s="33">
        <v>190000</v>
      </c>
      <c r="D14" s="34">
        <v>335000</v>
      </c>
    </row>
    <row r="15" spans="1:5" x14ac:dyDescent="0.2">
      <c r="A15" s="6" t="s">
        <v>29</v>
      </c>
      <c r="B15" s="27">
        <f>SUM(B12:B14)</f>
        <v>112867.6</v>
      </c>
      <c r="C15" s="27">
        <f>SUM(C12:C14)</f>
        <v>312410.28000000003</v>
      </c>
      <c r="D15" s="36">
        <f>SUM(D12:D14)</f>
        <v>450000</v>
      </c>
      <c r="E15" s="24"/>
    </row>
    <row r="16" spans="1:5" x14ac:dyDescent="0.2">
      <c r="A16" s="28" t="s">
        <v>19</v>
      </c>
      <c r="B16" s="26"/>
      <c r="C16" s="26"/>
      <c r="D16" s="26"/>
    </row>
    <row r="17" spans="1:4" ht="13.5" customHeight="1" x14ac:dyDescent="0.2">
      <c r="A17" s="7" t="s">
        <v>30</v>
      </c>
      <c r="B17" s="27">
        <v>115875</v>
      </c>
      <c r="C17" s="33">
        <v>115875</v>
      </c>
      <c r="D17" s="33">
        <v>115875</v>
      </c>
    </row>
    <row r="18" spans="1:4" ht="13.5" customHeight="1" x14ac:dyDescent="0.2">
      <c r="A18" s="14" t="s">
        <v>31</v>
      </c>
      <c r="B18" s="20">
        <v>0</v>
      </c>
      <c r="C18" s="20">
        <v>0</v>
      </c>
      <c r="D18" s="10"/>
    </row>
    <row r="19" spans="1:4" ht="13.5" customHeight="1" thickBot="1" x14ac:dyDescent="0.25">
      <c r="A19" s="30" t="s">
        <v>21</v>
      </c>
      <c r="B19" s="30"/>
      <c r="C19" s="30"/>
      <c r="D19" s="29"/>
    </row>
    <row r="20" spans="1:4" ht="13.5" thickBot="1" x14ac:dyDescent="0.25">
      <c r="A20" s="18" t="s">
        <v>32</v>
      </c>
      <c r="B20" s="19">
        <v>52192364.060000002</v>
      </c>
      <c r="C20" s="37">
        <v>108283499</v>
      </c>
      <c r="D20" s="3"/>
    </row>
    <row r="21" spans="1:4" ht="12" customHeight="1" x14ac:dyDescent="0.2">
      <c r="A21" s="53" t="s">
        <v>3</v>
      </c>
      <c r="B21" s="53"/>
      <c r="C21" s="53"/>
      <c r="D21" s="53"/>
    </row>
    <row r="22" spans="1:4" ht="27.75" customHeight="1" x14ac:dyDescent="0.2">
      <c r="A22" s="53" t="s">
        <v>10</v>
      </c>
      <c r="B22" s="53"/>
      <c r="C22" s="53"/>
      <c r="D22" s="53"/>
    </row>
    <row r="23" spans="1:4" ht="15" customHeight="1" x14ac:dyDescent="0.2">
      <c r="A23" s="53" t="s">
        <v>11</v>
      </c>
      <c r="B23" s="53"/>
      <c r="C23" s="53"/>
      <c r="D23" s="53"/>
    </row>
    <row r="24" spans="1:4" ht="12.75" customHeight="1" x14ac:dyDescent="0.2">
      <c r="A24" s="53" t="s">
        <v>13</v>
      </c>
      <c r="B24" s="53"/>
      <c r="C24" s="53"/>
      <c r="D24" s="53"/>
    </row>
    <row r="25" spans="1:4" ht="25.5" customHeight="1" x14ac:dyDescent="0.2">
      <c r="A25" s="53" t="s">
        <v>25</v>
      </c>
      <c r="B25" s="53"/>
      <c r="C25" s="53"/>
      <c r="D25" s="53"/>
    </row>
    <row r="26" spans="1:4" ht="12" customHeight="1" x14ac:dyDescent="0.2">
      <c r="A26" s="53" t="s">
        <v>26</v>
      </c>
      <c r="B26" s="53"/>
      <c r="C26" s="53"/>
      <c r="D26" s="53"/>
    </row>
    <row r="27" spans="1:4" ht="12.75" customHeight="1" x14ac:dyDescent="0.2">
      <c r="A27" s="53" t="s">
        <v>27</v>
      </c>
      <c r="B27" s="53"/>
      <c r="C27" s="53"/>
      <c r="D27" s="53"/>
    </row>
    <row r="28" spans="1:4" ht="25.5" customHeight="1" x14ac:dyDescent="0.2">
      <c r="A28" s="53" t="s">
        <v>28</v>
      </c>
      <c r="B28" s="53"/>
      <c r="C28" s="53"/>
      <c r="D28" s="53"/>
    </row>
    <row r="29" spans="1:4" ht="24.75" customHeight="1" x14ac:dyDescent="0.2">
      <c r="A29" s="53" t="s">
        <v>18</v>
      </c>
      <c r="B29" s="53"/>
      <c r="C29" s="53"/>
      <c r="D29" s="53"/>
    </row>
    <row r="30" spans="1:4" ht="27" customHeight="1" x14ac:dyDescent="0.2">
      <c r="A30" s="53" t="s">
        <v>33</v>
      </c>
      <c r="B30" s="53"/>
      <c r="C30" s="53"/>
      <c r="D30" s="53"/>
    </row>
    <row r="31" spans="1:4" ht="14.25" customHeight="1" x14ac:dyDescent="0.2">
      <c r="A31" s="53" t="s">
        <v>34</v>
      </c>
      <c r="B31" s="53"/>
      <c r="C31" s="53"/>
      <c r="D31" s="53"/>
    </row>
    <row r="32" spans="1:4" ht="27.75" customHeight="1" x14ac:dyDescent="0.2">
      <c r="A32" s="68" t="s">
        <v>35</v>
      </c>
      <c r="B32" s="68"/>
      <c r="C32" s="68"/>
      <c r="D32" s="68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BB54-FBDE-4179-9AE4-9BD6FA74A4B0}">
  <sheetPr>
    <pageSetUpPr fitToPage="1"/>
  </sheetPr>
  <dimension ref="A1:F32"/>
  <sheetViews>
    <sheetView zoomScale="115" zoomScaleNormal="115" workbookViewId="0">
      <selection sqref="A1:D1"/>
    </sheetView>
  </sheetViews>
  <sheetFormatPr defaultRowHeight="12.75" x14ac:dyDescent="0.2"/>
  <cols>
    <col min="1" max="1" width="55.5703125" style="31" customWidth="1"/>
    <col min="2" max="2" width="28.5703125" style="31" customWidth="1"/>
    <col min="3" max="3" width="25" style="31" customWidth="1"/>
    <col min="4" max="4" width="24.5703125" style="31" customWidth="1"/>
    <col min="5" max="5" width="26.42578125" style="31" customWidth="1"/>
    <col min="6" max="6" width="9.7109375" style="31" bestFit="1" customWidth="1"/>
    <col min="7" max="10" width="9.140625" style="31"/>
    <col min="11" max="11" width="35.5703125" style="31" customWidth="1"/>
    <col min="12" max="16384" width="9.140625" style="31"/>
  </cols>
  <sheetData>
    <row r="1" spans="1:6" ht="15.75" x14ac:dyDescent="0.25">
      <c r="A1" s="54" t="s">
        <v>45</v>
      </c>
      <c r="B1" s="55"/>
      <c r="C1" s="55"/>
      <c r="D1" s="56"/>
    </row>
    <row r="2" spans="1:6" ht="15.75" x14ac:dyDescent="0.25">
      <c r="A2" s="57" t="s">
        <v>41</v>
      </c>
      <c r="B2" s="69"/>
      <c r="C2" s="70"/>
      <c r="D2" s="60"/>
    </row>
    <row r="3" spans="1:6" ht="16.5" thickBot="1" x14ac:dyDescent="0.3">
      <c r="A3" s="61" t="s">
        <v>48</v>
      </c>
      <c r="B3" s="62"/>
      <c r="C3" s="62"/>
      <c r="D3" s="63"/>
    </row>
    <row r="4" spans="1:6" ht="26.25" thickBot="1" x14ac:dyDescent="0.25">
      <c r="A4" s="3"/>
      <c r="B4" s="9" t="s">
        <v>9</v>
      </c>
      <c r="C4" s="9" t="s">
        <v>23</v>
      </c>
      <c r="D4" s="9" t="s">
        <v>2</v>
      </c>
    </row>
    <row r="5" spans="1:6" x14ac:dyDescent="0.2">
      <c r="A5" s="28" t="s">
        <v>20</v>
      </c>
      <c r="B5" s="28"/>
      <c r="C5" s="26"/>
      <c r="D5" s="64"/>
    </row>
    <row r="6" spans="1:6" x14ac:dyDescent="0.2">
      <c r="A6" s="4" t="s">
        <v>8</v>
      </c>
      <c r="B6" s="27">
        <v>88137517</v>
      </c>
      <c r="C6" s="33">
        <v>87933299.200000003</v>
      </c>
      <c r="D6" s="64"/>
    </row>
    <row r="7" spans="1:6" x14ac:dyDescent="0.2">
      <c r="A7" s="4" t="s">
        <v>7</v>
      </c>
      <c r="B7" s="27">
        <v>2409988</v>
      </c>
      <c r="C7" s="33">
        <v>667717.85</v>
      </c>
      <c r="D7" s="64"/>
    </row>
    <row r="8" spans="1:6" x14ac:dyDescent="0.2">
      <c r="A8" s="17" t="s">
        <v>12</v>
      </c>
      <c r="B8" s="27">
        <v>87933299</v>
      </c>
      <c r="C8" s="33">
        <f>C6+C7+C10-C15-2117343.49</f>
        <v>133666563.82999997</v>
      </c>
      <c r="D8" s="64"/>
    </row>
    <row r="9" spans="1:6" ht="25.5" x14ac:dyDescent="0.2">
      <c r="A9" s="13" t="s">
        <v>24</v>
      </c>
      <c r="B9" s="27">
        <v>41329000</v>
      </c>
      <c r="C9" s="33">
        <f>29567625.36+18966666.9+4448941.66</f>
        <v>52983233.920000002</v>
      </c>
      <c r="D9" s="64"/>
    </row>
    <row r="10" spans="1:6" x14ac:dyDescent="0.2">
      <c r="A10" s="4" t="s">
        <v>14</v>
      </c>
      <c r="B10" s="27">
        <v>1167096</v>
      </c>
      <c r="C10" s="33">
        <f>10117261.33+29517945+7795631.52</f>
        <v>47430837.849999994</v>
      </c>
      <c r="D10" s="64"/>
    </row>
    <row r="11" spans="1:6" x14ac:dyDescent="0.2">
      <c r="A11" s="28" t="s">
        <v>0</v>
      </c>
      <c r="B11" s="26"/>
      <c r="C11" s="26"/>
      <c r="D11" s="65"/>
    </row>
    <row r="12" spans="1:6" x14ac:dyDescent="0.2">
      <c r="A12" s="4" t="s">
        <v>15</v>
      </c>
      <c r="B12" s="27">
        <v>0</v>
      </c>
      <c r="C12" s="27">
        <v>0</v>
      </c>
      <c r="D12" s="2">
        <v>0</v>
      </c>
    </row>
    <row r="13" spans="1:6" x14ac:dyDescent="0.2">
      <c r="A13" s="4" t="s">
        <v>16</v>
      </c>
      <c r="B13" s="27">
        <v>63534.5</v>
      </c>
      <c r="C13" s="33">
        <v>93753.82</v>
      </c>
      <c r="D13" s="34">
        <v>91735.64</v>
      </c>
    </row>
    <row r="14" spans="1:6" x14ac:dyDescent="0.2">
      <c r="A14" s="4" t="s">
        <v>17</v>
      </c>
      <c r="B14" s="27">
        <v>0</v>
      </c>
      <c r="C14" s="33">
        <v>154193.76</v>
      </c>
      <c r="D14" s="33">
        <v>450000</v>
      </c>
    </row>
    <row r="15" spans="1:6" x14ac:dyDescent="0.2">
      <c r="A15" s="6" t="s">
        <v>29</v>
      </c>
      <c r="B15" s="27">
        <v>63535</v>
      </c>
      <c r="C15" s="33">
        <f>SUM(C12:C14)</f>
        <v>247947.58000000002</v>
      </c>
      <c r="D15" s="35">
        <f>SUM(D12:D14)</f>
        <v>541735.64</v>
      </c>
      <c r="F15" s="32"/>
    </row>
    <row r="16" spans="1:6" x14ac:dyDescent="0.2">
      <c r="A16" s="28" t="s">
        <v>19</v>
      </c>
      <c r="B16" s="26"/>
      <c r="C16" s="26"/>
      <c r="D16" s="26"/>
    </row>
    <row r="17" spans="1:5" ht="13.5" customHeight="1" x14ac:dyDescent="0.2">
      <c r="A17" s="7" t="s">
        <v>30</v>
      </c>
      <c r="B17" s="27">
        <v>116375</v>
      </c>
      <c r="C17" s="33">
        <v>100950</v>
      </c>
      <c r="D17" s="33">
        <v>100950</v>
      </c>
      <c r="E17" s="45"/>
    </row>
    <row r="18" spans="1:5" ht="13.5" customHeight="1" x14ac:dyDescent="0.2">
      <c r="A18" s="14" t="s">
        <v>31</v>
      </c>
      <c r="B18" s="20">
        <v>0</v>
      </c>
      <c r="C18" s="20">
        <v>0</v>
      </c>
      <c r="D18" s="10"/>
    </row>
    <row r="19" spans="1:5" ht="13.5" customHeight="1" thickBot="1" x14ac:dyDescent="0.25">
      <c r="A19" s="30" t="s">
        <v>21</v>
      </c>
      <c r="B19" s="30"/>
      <c r="C19" s="30"/>
      <c r="D19" s="29"/>
    </row>
    <row r="20" spans="1:5" ht="13.5" thickBot="1" x14ac:dyDescent="0.25">
      <c r="A20" s="18" t="s">
        <v>42</v>
      </c>
      <c r="B20" s="19">
        <v>87933299</v>
      </c>
      <c r="C20" s="37">
        <f>C6+C7+C10-C15-2117343.49</f>
        <v>133666563.82999997</v>
      </c>
      <c r="D20" s="3"/>
    </row>
    <row r="21" spans="1:5" ht="12" customHeight="1" x14ac:dyDescent="0.2">
      <c r="A21" s="67" t="s">
        <v>3</v>
      </c>
      <c r="B21" s="67"/>
      <c r="C21" s="67"/>
      <c r="D21" s="67"/>
    </row>
    <row r="22" spans="1:5" ht="25.5" customHeight="1" x14ac:dyDescent="0.2">
      <c r="A22" s="67" t="s">
        <v>43</v>
      </c>
      <c r="B22" s="67"/>
      <c r="C22" s="67"/>
      <c r="D22" s="67"/>
    </row>
    <row r="23" spans="1:5" x14ac:dyDescent="0.2">
      <c r="A23" s="67" t="s">
        <v>11</v>
      </c>
      <c r="B23" s="67"/>
      <c r="C23" s="67"/>
      <c r="D23" s="67"/>
    </row>
    <row r="24" spans="1:5" ht="12.75" customHeight="1" x14ac:dyDescent="0.2">
      <c r="A24" s="67" t="s">
        <v>13</v>
      </c>
      <c r="B24" s="67"/>
      <c r="C24" s="67"/>
      <c r="D24" s="67"/>
    </row>
    <row r="25" spans="1:5" ht="51.75" customHeight="1" x14ac:dyDescent="0.2">
      <c r="A25" s="67" t="s">
        <v>63</v>
      </c>
      <c r="B25" s="67"/>
      <c r="C25" s="67"/>
      <c r="D25" s="67"/>
    </row>
    <row r="26" spans="1:5" ht="40.5" customHeight="1" x14ac:dyDescent="0.2">
      <c r="A26" s="67" t="s">
        <v>64</v>
      </c>
      <c r="B26" s="67"/>
      <c r="C26" s="67"/>
      <c r="D26" s="67"/>
    </row>
    <row r="27" spans="1:5" ht="12.75" customHeight="1" x14ac:dyDescent="0.2">
      <c r="A27" s="67" t="s">
        <v>27</v>
      </c>
      <c r="B27" s="67"/>
      <c r="C27" s="67"/>
      <c r="D27" s="67"/>
    </row>
    <row r="28" spans="1:5" ht="25.5" customHeight="1" x14ac:dyDescent="0.2">
      <c r="A28" s="67" t="s">
        <v>28</v>
      </c>
      <c r="B28" s="67"/>
      <c r="C28" s="67"/>
      <c r="D28" s="67"/>
    </row>
    <row r="29" spans="1:5" ht="26.25" customHeight="1" x14ac:dyDescent="0.2">
      <c r="A29" s="67" t="s">
        <v>18</v>
      </c>
      <c r="B29" s="67"/>
      <c r="C29" s="67"/>
      <c r="D29" s="67"/>
    </row>
    <row r="30" spans="1:5" ht="25.5" customHeight="1" x14ac:dyDescent="0.2">
      <c r="A30" s="67" t="s">
        <v>33</v>
      </c>
      <c r="B30" s="67"/>
      <c r="C30" s="67"/>
      <c r="D30" s="67"/>
    </row>
    <row r="31" spans="1:5" ht="12.75" customHeight="1" x14ac:dyDescent="0.2">
      <c r="A31" s="67" t="s">
        <v>34</v>
      </c>
      <c r="B31" s="67"/>
      <c r="C31" s="67"/>
      <c r="D31" s="67"/>
    </row>
    <row r="32" spans="1:5" ht="52.5" customHeight="1" x14ac:dyDescent="0.2">
      <c r="A32" s="71" t="s">
        <v>55</v>
      </c>
      <c r="B32" s="71"/>
      <c r="C32" s="71"/>
      <c r="D32" s="71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85B5-02E3-4AD0-BD06-B1AA7F401116}">
  <sheetPr>
    <pageSetUpPr fitToPage="1"/>
  </sheetPr>
  <dimension ref="A1:D32"/>
  <sheetViews>
    <sheetView zoomScale="115" zoomScaleNormal="115" workbookViewId="0">
      <selection sqref="A1:D1"/>
    </sheetView>
  </sheetViews>
  <sheetFormatPr defaultRowHeight="12.75" x14ac:dyDescent="0.2"/>
  <cols>
    <col min="1" max="1" width="55.5703125" customWidth="1"/>
    <col min="2" max="2" width="28.5703125" customWidth="1"/>
    <col min="3" max="3" width="25" customWidth="1"/>
    <col min="4" max="4" width="24.5703125" customWidth="1"/>
    <col min="5" max="5" width="26.42578125" customWidth="1"/>
    <col min="11" max="11" width="35.5703125" customWidth="1"/>
  </cols>
  <sheetData>
    <row r="1" spans="1:4" ht="15.75" x14ac:dyDescent="0.25">
      <c r="A1" s="54" t="s">
        <v>50</v>
      </c>
      <c r="B1" s="55"/>
      <c r="C1" s="55"/>
      <c r="D1" s="56"/>
    </row>
    <row r="2" spans="1:4" ht="15.75" x14ac:dyDescent="0.25">
      <c r="A2" s="57" t="s">
        <v>39</v>
      </c>
      <c r="B2" s="58"/>
      <c r="C2" s="59"/>
      <c r="D2" s="60"/>
    </row>
    <row r="3" spans="1:4" ht="16.5" thickBot="1" x14ac:dyDescent="0.3">
      <c r="A3" s="61" t="s">
        <v>48</v>
      </c>
      <c r="B3" s="62"/>
      <c r="C3" s="62"/>
      <c r="D3" s="63"/>
    </row>
    <row r="4" spans="1:4" ht="26.25" thickBot="1" x14ac:dyDescent="0.25">
      <c r="A4" s="3"/>
      <c r="B4" s="9" t="s">
        <v>9</v>
      </c>
      <c r="C4" s="9" t="s">
        <v>23</v>
      </c>
      <c r="D4" s="9" t="s">
        <v>2</v>
      </c>
    </row>
    <row r="5" spans="1:4" x14ac:dyDescent="0.2">
      <c r="A5" s="28" t="s">
        <v>20</v>
      </c>
      <c r="B5" s="28"/>
      <c r="C5" s="26"/>
      <c r="D5" s="64"/>
    </row>
    <row r="6" spans="1:4" x14ac:dyDescent="0.2">
      <c r="A6" s="4" t="s">
        <v>8</v>
      </c>
      <c r="B6" s="27">
        <v>783085.85</v>
      </c>
      <c r="C6" s="38">
        <v>782375</v>
      </c>
      <c r="D6" s="64"/>
    </row>
    <row r="7" spans="1:4" x14ac:dyDescent="0.2">
      <c r="A7" s="4" t="s">
        <v>7</v>
      </c>
      <c r="B7" s="27">
        <v>457.54</v>
      </c>
      <c r="C7" s="38">
        <v>3714.04</v>
      </c>
      <c r="D7" s="64"/>
    </row>
    <row r="8" spans="1:4" x14ac:dyDescent="0.2">
      <c r="A8" s="17" t="s">
        <v>12</v>
      </c>
      <c r="B8" s="27">
        <v>744691.36</v>
      </c>
      <c r="C8" s="38">
        <v>734232.06</v>
      </c>
      <c r="D8" s="64"/>
    </row>
    <row r="9" spans="1:4" ht="25.5" x14ac:dyDescent="0.2">
      <c r="A9" s="13" t="s">
        <v>24</v>
      </c>
      <c r="B9" s="27">
        <v>411033.14987478498</v>
      </c>
      <c r="C9" s="38">
        <v>466130</v>
      </c>
      <c r="D9" s="64"/>
    </row>
    <row r="10" spans="1:4" x14ac:dyDescent="0.2">
      <c r="A10" s="4" t="s">
        <v>14</v>
      </c>
      <c r="B10" s="27"/>
      <c r="C10" s="38">
        <v>164842</v>
      </c>
      <c r="D10" s="64"/>
    </row>
    <row r="11" spans="1:4" x14ac:dyDescent="0.2">
      <c r="A11" s="28" t="s">
        <v>0</v>
      </c>
      <c r="B11" s="26"/>
      <c r="C11" s="26"/>
      <c r="D11" s="65"/>
    </row>
    <row r="12" spans="1:4" x14ac:dyDescent="0.2">
      <c r="A12" s="4" t="s">
        <v>15</v>
      </c>
      <c r="B12" s="27">
        <v>494.67999999999995</v>
      </c>
      <c r="C12" s="39">
        <v>800.05000000000007</v>
      </c>
      <c r="D12" s="40">
        <v>1000</v>
      </c>
    </row>
    <row r="13" spans="1:4" x14ac:dyDescent="0.2">
      <c r="A13" s="4" t="s">
        <v>16</v>
      </c>
      <c r="B13" s="27">
        <v>674</v>
      </c>
      <c r="C13" s="39">
        <v>450.9599999999964</v>
      </c>
      <c r="D13" s="40">
        <v>500</v>
      </c>
    </row>
    <row r="14" spans="1:4" x14ac:dyDescent="0.2">
      <c r="A14" s="4" t="s">
        <v>17</v>
      </c>
      <c r="B14" s="27">
        <v>0</v>
      </c>
      <c r="C14" s="39">
        <v>0</v>
      </c>
      <c r="D14" s="41">
        <v>0</v>
      </c>
    </row>
    <row r="15" spans="1:4" x14ac:dyDescent="0.2">
      <c r="A15" s="6" t="s">
        <v>29</v>
      </c>
      <c r="B15" s="27">
        <v>1168</v>
      </c>
      <c r="C15" s="39">
        <f>SUM(C12:C14)</f>
        <v>1251.0099999999966</v>
      </c>
      <c r="D15" s="36">
        <f>SUM(D12:D14)</f>
        <v>1500</v>
      </c>
    </row>
    <row r="16" spans="1:4" x14ac:dyDescent="0.2">
      <c r="A16" s="28" t="s">
        <v>19</v>
      </c>
      <c r="B16" s="26"/>
      <c r="C16" s="26"/>
      <c r="D16" s="26"/>
    </row>
    <row r="17" spans="1:4" ht="13.5" customHeight="1" x14ac:dyDescent="0.2">
      <c r="A17" s="7" t="s">
        <v>30</v>
      </c>
      <c r="B17" s="27">
        <v>2055.1657493739249</v>
      </c>
      <c r="C17" s="42">
        <v>2035</v>
      </c>
      <c r="D17" s="43">
        <v>2035</v>
      </c>
    </row>
    <row r="18" spans="1:4" ht="13.5" customHeight="1" x14ac:dyDescent="0.2">
      <c r="A18" s="14" t="s">
        <v>31</v>
      </c>
      <c r="B18" s="20">
        <v>0</v>
      </c>
      <c r="C18" s="20">
        <v>0</v>
      </c>
      <c r="D18" s="10"/>
    </row>
    <row r="19" spans="1:4" ht="13.5" customHeight="1" thickBot="1" x14ac:dyDescent="0.25">
      <c r="A19" s="30" t="s">
        <v>21</v>
      </c>
      <c r="B19" s="30"/>
      <c r="C19" s="30"/>
      <c r="D19" s="29"/>
    </row>
    <row r="20" spans="1:4" ht="13.5" thickBot="1" x14ac:dyDescent="0.25">
      <c r="A20" s="18" t="s">
        <v>32</v>
      </c>
      <c r="B20" s="19">
        <v>782375</v>
      </c>
      <c r="C20" s="19">
        <f>C6+C7-C15</f>
        <v>784838.03</v>
      </c>
      <c r="D20" s="3"/>
    </row>
    <row r="21" spans="1:4" ht="12" customHeight="1" x14ac:dyDescent="0.2">
      <c r="A21" s="53" t="s">
        <v>3</v>
      </c>
      <c r="B21" s="53"/>
      <c r="C21" s="53"/>
      <c r="D21" s="53"/>
    </row>
    <row r="22" spans="1:4" ht="39" customHeight="1" x14ac:dyDescent="0.2">
      <c r="A22" s="53" t="s">
        <v>56</v>
      </c>
      <c r="B22" s="53"/>
      <c r="C22" s="53"/>
      <c r="D22" s="53"/>
    </row>
    <row r="23" spans="1:4" ht="15" customHeight="1" x14ac:dyDescent="0.2">
      <c r="A23" s="53" t="s">
        <v>11</v>
      </c>
      <c r="B23" s="53"/>
      <c r="C23" s="53"/>
      <c r="D23" s="53"/>
    </row>
    <row r="24" spans="1:4" ht="27.75" customHeight="1" x14ac:dyDescent="0.2">
      <c r="A24" s="53" t="s">
        <v>57</v>
      </c>
      <c r="B24" s="53"/>
      <c r="C24" s="53"/>
      <c r="D24" s="53"/>
    </row>
    <row r="25" spans="1:4" ht="51.75" customHeight="1" x14ac:dyDescent="0.2">
      <c r="A25" s="53" t="s">
        <v>58</v>
      </c>
      <c r="B25" s="53"/>
      <c r="C25" s="53"/>
      <c r="D25" s="53"/>
    </row>
    <row r="26" spans="1:4" ht="27" customHeight="1" x14ac:dyDescent="0.2">
      <c r="A26" s="53" t="s">
        <v>59</v>
      </c>
      <c r="B26" s="53"/>
      <c r="C26" s="53"/>
      <c r="D26" s="53"/>
    </row>
    <row r="27" spans="1:4" ht="12.75" customHeight="1" x14ac:dyDescent="0.2">
      <c r="A27" s="53" t="s">
        <v>27</v>
      </c>
      <c r="B27" s="53"/>
      <c r="C27" s="53"/>
      <c r="D27" s="53"/>
    </row>
    <row r="28" spans="1:4" ht="25.5" customHeight="1" x14ac:dyDescent="0.2">
      <c r="A28" s="53" t="s">
        <v>28</v>
      </c>
      <c r="B28" s="53"/>
      <c r="C28" s="53"/>
      <c r="D28" s="53"/>
    </row>
    <row r="29" spans="1:4" ht="24.75" customHeight="1" x14ac:dyDescent="0.2">
      <c r="A29" s="53" t="s">
        <v>18</v>
      </c>
      <c r="B29" s="53"/>
      <c r="C29" s="53"/>
      <c r="D29" s="53"/>
    </row>
    <row r="30" spans="1:4" ht="27" customHeight="1" x14ac:dyDescent="0.2">
      <c r="A30" s="53" t="s">
        <v>33</v>
      </c>
      <c r="B30" s="53"/>
      <c r="C30" s="53"/>
      <c r="D30" s="53"/>
    </row>
    <row r="31" spans="1:4" ht="14.25" customHeight="1" x14ac:dyDescent="0.2">
      <c r="A31" s="53" t="s">
        <v>34</v>
      </c>
      <c r="B31" s="53"/>
      <c r="C31" s="53"/>
      <c r="D31" s="53"/>
    </row>
    <row r="32" spans="1:4" ht="27.75" customHeight="1" x14ac:dyDescent="0.2">
      <c r="A32" s="68" t="s">
        <v>35</v>
      </c>
      <c r="B32" s="68"/>
      <c r="C32" s="68"/>
      <c r="D32" s="68"/>
    </row>
  </sheetData>
  <mergeCells count="16">
    <mergeCell ref="A22:D22"/>
    <mergeCell ref="A1:D1"/>
    <mergeCell ref="A2:D2"/>
    <mergeCell ref="A3:D3"/>
    <mergeCell ref="A21:D21"/>
    <mergeCell ref="D5:D11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13E6-AC91-4BAA-87BF-8425D9C6EB45}">
  <sheetPr>
    <pageSetUpPr fitToPage="1"/>
  </sheetPr>
  <dimension ref="A1:D32"/>
  <sheetViews>
    <sheetView zoomScale="115" zoomScaleNormal="115" workbookViewId="0">
      <selection sqref="A1:D1"/>
    </sheetView>
  </sheetViews>
  <sheetFormatPr defaultRowHeight="12.75" x14ac:dyDescent="0.2"/>
  <cols>
    <col min="1" max="1" width="55.5703125" customWidth="1"/>
    <col min="2" max="2" width="28.5703125" customWidth="1"/>
    <col min="3" max="3" width="25" customWidth="1"/>
    <col min="4" max="4" width="24.5703125" customWidth="1"/>
    <col min="5" max="5" width="26.42578125" customWidth="1"/>
    <col min="11" max="11" width="35.5703125" customWidth="1"/>
  </cols>
  <sheetData>
    <row r="1" spans="1:4" ht="15.75" x14ac:dyDescent="0.25">
      <c r="A1" s="54" t="s">
        <v>51</v>
      </c>
      <c r="B1" s="55"/>
      <c r="C1" s="55"/>
      <c r="D1" s="56"/>
    </row>
    <row r="2" spans="1:4" ht="15.75" x14ac:dyDescent="0.25">
      <c r="A2" s="57" t="s">
        <v>44</v>
      </c>
      <c r="B2" s="58"/>
      <c r="C2" s="59"/>
      <c r="D2" s="60"/>
    </row>
    <row r="3" spans="1:4" ht="16.5" thickBot="1" x14ac:dyDescent="0.3">
      <c r="A3" s="61" t="s">
        <v>48</v>
      </c>
      <c r="B3" s="62"/>
      <c r="C3" s="62"/>
      <c r="D3" s="63"/>
    </row>
    <row r="4" spans="1:4" ht="26.25" thickBot="1" x14ac:dyDescent="0.25">
      <c r="A4" s="3"/>
      <c r="B4" s="9" t="s">
        <v>9</v>
      </c>
      <c r="C4" s="9" t="s">
        <v>23</v>
      </c>
      <c r="D4" s="9" t="s">
        <v>2</v>
      </c>
    </row>
    <row r="5" spans="1:4" x14ac:dyDescent="0.2">
      <c r="A5" s="28" t="s">
        <v>20</v>
      </c>
      <c r="B5" s="28"/>
      <c r="C5" s="26"/>
      <c r="D5" s="64"/>
    </row>
    <row r="6" spans="1:4" x14ac:dyDescent="0.2">
      <c r="A6" s="4" t="s">
        <v>8</v>
      </c>
      <c r="B6" s="27">
        <v>3298086.21</v>
      </c>
      <c r="C6" s="33">
        <v>3895651.89</v>
      </c>
      <c r="D6" s="64"/>
    </row>
    <row r="7" spans="1:4" x14ac:dyDescent="0.2">
      <c r="A7" s="4" t="s">
        <v>7</v>
      </c>
      <c r="B7" s="27">
        <v>34774.81</v>
      </c>
      <c r="C7" s="33">
        <v>25485.72</v>
      </c>
      <c r="D7" s="64"/>
    </row>
    <row r="8" spans="1:4" x14ac:dyDescent="0.2">
      <c r="A8" s="17" t="s">
        <v>12</v>
      </c>
      <c r="B8" s="27">
        <v>3895651.89</v>
      </c>
      <c r="C8" s="33">
        <v>4458387.0199999996</v>
      </c>
      <c r="D8" s="64"/>
    </row>
    <row r="9" spans="1:4" ht="25.5" x14ac:dyDescent="0.2">
      <c r="A9" s="13" t="s">
        <v>24</v>
      </c>
      <c r="B9" s="27">
        <v>1267732</v>
      </c>
      <c r="C9" s="33">
        <v>0</v>
      </c>
      <c r="D9" s="64"/>
    </row>
    <row r="10" spans="1:4" x14ac:dyDescent="0.2">
      <c r="A10" s="4" t="s">
        <v>14</v>
      </c>
      <c r="B10" s="27"/>
      <c r="C10" s="33">
        <v>0</v>
      </c>
      <c r="D10" s="64"/>
    </row>
    <row r="11" spans="1:4" x14ac:dyDescent="0.2">
      <c r="A11" s="28" t="s">
        <v>0</v>
      </c>
      <c r="B11" s="26"/>
      <c r="C11" s="26"/>
      <c r="D11" s="65"/>
    </row>
    <row r="12" spans="1:4" x14ac:dyDescent="0.2">
      <c r="A12" s="4" t="s">
        <v>15</v>
      </c>
      <c r="B12" s="27">
        <v>379.48</v>
      </c>
      <c r="C12" s="33">
        <v>289.74</v>
      </c>
      <c r="D12" s="34">
        <v>400</v>
      </c>
    </row>
    <row r="13" spans="1:4" x14ac:dyDescent="0.2">
      <c r="A13" s="4" t="s">
        <v>16</v>
      </c>
      <c r="B13" s="27">
        <v>6553.77</v>
      </c>
      <c r="C13" s="33">
        <v>13667.79</v>
      </c>
      <c r="D13" s="34">
        <v>13554</v>
      </c>
    </row>
    <row r="14" spans="1:4" x14ac:dyDescent="0.2">
      <c r="A14" s="4" t="s">
        <v>17</v>
      </c>
      <c r="B14" s="27">
        <v>333.36</v>
      </c>
      <c r="C14" s="33">
        <v>0</v>
      </c>
      <c r="D14" s="33">
        <v>400</v>
      </c>
    </row>
    <row r="15" spans="1:4" x14ac:dyDescent="0.2">
      <c r="A15" s="6" t="s">
        <v>29</v>
      </c>
      <c r="B15" s="27">
        <v>7266.61</v>
      </c>
      <c r="C15" s="27">
        <f>SUM(C12:C14)</f>
        <v>13957.53</v>
      </c>
      <c r="D15" s="36">
        <f>SUM(D12:D14)</f>
        <v>14354</v>
      </c>
    </row>
    <row r="16" spans="1:4" x14ac:dyDescent="0.2">
      <c r="A16" s="28" t="s">
        <v>19</v>
      </c>
      <c r="B16" s="26"/>
      <c r="C16" s="26"/>
      <c r="D16" s="26"/>
    </row>
    <row r="17" spans="1:4" ht="13.5" customHeight="1" x14ac:dyDescent="0.2">
      <c r="A17" s="7" t="s">
        <v>30</v>
      </c>
      <c r="B17" s="27">
        <v>13500</v>
      </c>
      <c r="C17" s="33">
        <f>B17+(500000*0.0139)/2</f>
        <v>16975</v>
      </c>
      <c r="D17" s="33">
        <f>C17+(500000*0.0139)/2</f>
        <v>20450</v>
      </c>
    </row>
    <row r="18" spans="1:4" ht="13.5" customHeight="1" x14ac:dyDescent="0.2">
      <c r="A18" s="14" t="s">
        <v>31</v>
      </c>
      <c r="B18" s="20">
        <v>0</v>
      </c>
      <c r="C18" s="20">
        <v>0</v>
      </c>
      <c r="D18" s="10"/>
    </row>
    <row r="19" spans="1:4" ht="13.5" customHeight="1" thickBot="1" x14ac:dyDescent="0.25">
      <c r="A19" s="30" t="s">
        <v>21</v>
      </c>
      <c r="B19" s="30"/>
      <c r="C19" s="30"/>
      <c r="D19" s="29"/>
    </row>
    <row r="20" spans="1:4" ht="13.5" thickBot="1" x14ac:dyDescent="0.25">
      <c r="A20" s="18" t="s">
        <v>32</v>
      </c>
      <c r="B20" s="19">
        <v>3895651.89</v>
      </c>
      <c r="C20" s="19">
        <v>4458387.0199999996</v>
      </c>
      <c r="D20" s="3"/>
    </row>
    <row r="21" spans="1:4" ht="12" customHeight="1" x14ac:dyDescent="0.2">
      <c r="A21" s="53" t="s">
        <v>3</v>
      </c>
      <c r="B21" s="53"/>
      <c r="C21" s="53"/>
      <c r="D21" s="53"/>
    </row>
    <row r="22" spans="1:4" ht="27.75" customHeight="1" x14ac:dyDescent="0.2">
      <c r="A22" s="53" t="s">
        <v>10</v>
      </c>
      <c r="B22" s="53"/>
      <c r="C22" s="53"/>
      <c r="D22" s="53"/>
    </row>
    <row r="23" spans="1:4" ht="15" customHeight="1" x14ac:dyDescent="0.2">
      <c r="A23" s="53" t="s">
        <v>11</v>
      </c>
      <c r="B23" s="53"/>
      <c r="C23" s="53"/>
      <c r="D23" s="53"/>
    </row>
    <row r="24" spans="1:4" ht="12.75" customHeight="1" x14ac:dyDescent="0.2">
      <c r="A24" s="53" t="s">
        <v>13</v>
      </c>
      <c r="B24" s="53"/>
      <c r="C24" s="53"/>
      <c r="D24" s="53"/>
    </row>
    <row r="25" spans="1:4" ht="39.75" customHeight="1" x14ac:dyDescent="0.2">
      <c r="A25" s="53" t="s">
        <v>60</v>
      </c>
      <c r="B25" s="53"/>
      <c r="C25" s="53"/>
      <c r="D25" s="53"/>
    </row>
    <row r="26" spans="1:4" ht="25.5" customHeight="1" x14ac:dyDescent="0.2">
      <c r="A26" s="53" t="s">
        <v>61</v>
      </c>
      <c r="B26" s="53"/>
      <c r="C26" s="53"/>
      <c r="D26" s="53"/>
    </row>
    <row r="27" spans="1:4" ht="12.75" customHeight="1" x14ac:dyDescent="0.2">
      <c r="A27" s="53" t="s">
        <v>27</v>
      </c>
      <c r="B27" s="53"/>
      <c r="C27" s="53"/>
      <c r="D27" s="53"/>
    </row>
    <row r="28" spans="1:4" ht="25.5" customHeight="1" x14ac:dyDescent="0.2">
      <c r="A28" s="53" t="s">
        <v>28</v>
      </c>
      <c r="B28" s="53"/>
      <c r="C28" s="53"/>
      <c r="D28" s="53"/>
    </row>
    <row r="29" spans="1:4" ht="24.75" customHeight="1" x14ac:dyDescent="0.2">
      <c r="A29" s="53" t="s">
        <v>18</v>
      </c>
      <c r="B29" s="53"/>
      <c r="C29" s="53"/>
      <c r="D29" s="53"/>
    </row>
    <row r="30" spans="1:4" ht="27" customHeight="1" x14ac:dyDescent="0.2">
      <c r="A30" s="53" t="s">
        <v>33</v>
      </c>
      <c r="B30" s="53"/>
      <c r="C30" s="53"/>
      <c r="D30" s="53"/>
    </row>
    <row r="31" spans="1:4" ht="14.25" customHeight="1" x14ac:dyDescent="0.2">
      <c r="A31" s="53" t="s">
        <v>34</v>
      </c>
      <c r="B31" s="53"/>
      <c r="C31" s="53"/>
      <c r="D31" s="53"/>
    </row>
    <row r="32" spans="1:4" ht="27.75" customHeight="1" x14ac:dyDescent="0.2">
      <c r="A32" s="68" t="s">
        <v>35</v>
      </c>
      <c r="B32" s="68"/>
      <c r="C32" s="68"/>
      <c r="D32" s="68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D01D-3950-4E4D-AE2F-1C1399E87A8C}">
  <sheetPr>
    <pageSetUpPr fitToPage="1"/>
  </sheetPr>
  <dimension ref="A1:D32"/>
  <sheetViews>
    <sheetView zoomScale="115" zoomScaleNormal="115" workbookViewId="0">
      <selection sqref="A1:D1"/>
    </sheetView>
  </sheetViews>
  <sheetFormatPr defaultRowHeight="12.75" x14ac:dyDescent="0.2"/>
  <cols>
    <col min="1" max="1" width="55.5703125" customWidth="1"/>
    <col min="2" max="2" width="28.5703125" customWidth="1"/>
    <col min="3" max="3" width="25" customWidth="1"/>
    <col min="4" max="4" width="24.5703125" customWidth="1"/>
    <col min="5" max="5" width="26.42578125" customWidth="1"/>
    <col min="11" max="11" width="35.5703125" customWidth="1"/>
  </cols>
  <sheetData>
    <row r="1" spans="1:4" ht="15.75" x14ac:dyDescent="0.25">
      <c r="A1" s="54" t="s">
        <v>52</v>
      </c>
      <c r="B1" s="55"/>
      <c r="C1" s="55"/>
      <c r="D1" s="56"/>
    </row>
    <row r="2" spans="1:4" ht="15.75" x14ac:dyDescent="0.25">
      <c r="A2" s="57" t="s">
        <v>36</v>
      </c>
      <c r="B2" s="58"/>
      <c r="C2" s="59"/>
      <c r="D2" s="60"/>
    </row>
    <row r="3" spans="1:4" ht="16.5" thickBot="1" x14ac:dyDescent="0.3">
      <c r="A3" s="61" t="s">
        <v>48</v>
      </c>
      <c r="B3" s="62"/>
      <c r="C3" s="62"/>
      <c r="D3" s="63"/>
    </row>
    <row r="4" spans="1:4" ht="26.25" thickBot="1" x14ac:dyDescent="0.25">
      <c r="A4" s="3"/>
      <c r="B4" s="9" t="s">
        <v>9</v>
      </c>
      <c r="C4" s="9" t="s">
        <v>23</v>
      </c>
      <c r="D4" s="9" t="s">
        <v>2</v>
      </c>
    </row>
    <row r="5" spans="1:4" x14ac:dyDescent="0.2">
      <c r="A5" s="5" t="s">
        <v>20</v>
      </c>
      <c r="B5" s="5"/>
      <c r="C5" s="1"/>
      <c r="D5" s="64"/>
    </row>
    <row r="6" spans="1:4" x14ac:dyDescent="0.2">
      <c r="A6" s="4" t="s">
        <v>8</v>
      </c>
      <c r="B6" s="21">
        <f>'SDG&amp;E (Table 1)'!B6+'PG&amp;E (Table 3)'!B6+'SCE (Table 2)'!B6+'Liberty Utilities (Table 4)'!B6+'PacifiCorp (Table 5)'!B6</f>
        <v>160294143.09</v>
      </c>
      <c r="C6" s="21">
        <f>'SDG&amp;E (Table 1)'!C6+'PG&amp;E (Table 3)'!C6+'SCE (Table 2)'!C6+'Liberty Utilities (Table 4)'!C6+'PacifiCorp (Table 5)'!C6</f>
        <v>197608743.63</v>
      </c>
      <c r="D6" s="64"/>
    </row>
    <row r="7" spans="1:4" x14ac:dyDescent="0.2">
      <c r="A7" s="4" t="s">
        <v>7</v>
      </c>
      <c r="B7" s="21">
        <f>'SDG&amp;E (Table 1)'!B7+'PG&amp;E (Table 3)'!B7+'SCE (Table 2)'!B7+'Liberty Utilities (Table 4)'!B7+'PacifiCorp (Table 5)'!B7</f>
        <v>3490031.8400000003</v>
      </c>
      <c r="C7" s="21">
        <f>'SDG&amp;E (Table 1)'!C7+'PG&amp;E (Table 3)'!C7+'SCE (Table 2)'!C7+'Liberty Utilities (Table 4)'!C7+'PacifiCorp (Table 5)'!C7</f>
        <v>1905478.6199999999</v>
      </c>
      <c r="D7" s="64"/>
    </row>
    <row r="8" spans="1:4" x14ac:dyDescent="0.2">
      <c r="A8" s="4" t="s">
        <v>12</v>
      </c>
      <c r="B8" s="21">
        <f>'SDG&amp;E (Table 1)'!B8+'PG&amp;E (Table 3)'!B8+'SCE (Table 2)'!B8+'Liberty Utilities (Table 4)'!B8+'PacifiCorp (Table 5)'!B8</f>
        <v>164158693.31</v>
      </c>
      <c r="C8" s="21">
        <f>'SDG&amp;E (Table 1)'!C8+'PG&amp;E (Table 3)'!C8+'SCE (Table 2)'!C8+'Liberty Utilities (Table 4)'!C8+'PacifiCorp (Table 5)'!C8</f>
        <v>284732789.65999997</v>
      </c>
      <c r="D8" s="64"/>
    </row>
    <row r="9" spans="1:4" ht="25.5" x14ac:dyDescent="0.2">
      <c r="A9" s="13" t="s">
        <v>24</v>
      </c>
      <c r="B9" s="21">
        <f>'SDG&amp;E (Table 1)'!B9+'PG&amp;E (Table 3)'!B9+'SCE (Table 2)'!B9+'Liberty Utilities (Table 4)'!B9+'PacifiCorp (Table 5)'!B9</f>
        <v>43007765.149874784</v>
      </c>
      <c r="C9" s="21">
        <f>'SDG&amp;E (Table 1)'!C9+'PG&amp;E (Table 3)'!C9+'SCE (Table 2)'!C9+'Liberty Utilities (Table 4)'!C9+'PacifiCorp (Table 5)'!C9</f>
        <v>53449363.920000002</v>
      </c>
      <c r="D9" s="64"/>
    </row>
    <row r="10" spans="1:4" x14ac:dyDescent="0.2">
      <c r="A10" s="4" t="s">
        <v>14</v>
      </c>
      <c r="B10" s="21">
        <f>'SDG&amp;E (Table 1)'!B10+'PG&amp;E (Table 3)'!B10+'SCE (Table 2)'!B10+'Liberty Utilities (Table 4)'!B10+'PacifiCorp (Table 5)'!B10</f>
        <v>1167096</v>
      </c>
      <c r="C10" s="21">
        <f>'SDG&amp;E (Table 1)'!C10+'PG&amp;E (Table 3)'!C10+'SCE (Table 2)'!C10+'Liberty Utilities (Table 4)'!C10+'PacifiCorp (Table 5)'!C10</f>
        <v>65818523.849999994</v>
      </c>
      <c r="D10" s="64"/>
    </row>
    <row r="11" spans="1:4" x14ac:dyDescent="0.2">
      <c r="A11" s="5" t="s">
        <v>0</v>
      </c>
      <c r="B11" s="5"/>
      <c r="C11" s="1"/>
      <c r="D11" s="65"/>
    </row>
    <row r="12" spans="1:4" x14ac:dyDescent="0.2">
      <c r="A12" s="4" t="s">
        <v>15</v>
      </c>
      <c r="B12" s="21">
        <f>'SDG&amp;E (Table 1)'!B12+'PG&amp;E (Table 3)'!B12+'SCE (Table 2)'!B12+'Liberty Utilities (Table 4)'!B12+'PacifiCorp (Table 5)'!B12</f>
        <v>9152.75</v>
      </c>
      <c r="C12" s="21">
        <f>'SDG&amp;E (Table 1)'!C12+'PG&amp;E (Table 3)'!C12+'SCE (Table 2)'!C12+'Liberty Utilities (Table 4)'!C12+'PacifiCorp (Table 5)'!C12</f>
        <v>7641.8399999999992</v>
      </c>
      <c r="D12" s="21">
        <f>'SDG&amp;E (Table 1)'!D12+'PG&amp;E (Table 3)'!D12+'SCE (Table 2)'!D12+'Liberty Utilities (Table 4)'!D12+'PacifiCorp (Table 5)'!D12</f>
        <v>17400</v>
      </c>
    </row>
    <row r="13" spans="1:4" x14ac:dyDescent="0.2">
      <c r="A13" s="4" t="s">
        <v>16</v>
      </c>
      <c r="B13" s="21">
        <f>'SDG&amp;E (Table 1)'!B13+'PG&amp;E (Table 3)'!B13+'SCE (Table 2)'!B13+'Liberty Utilities (Table 4)'!B13+'PacifiCorp (Table 5)'!B13</f>
        <v>206915.31999999998</v>
      </c>
      <c r="C13" s="21">
        <f>'SDG&amp;E (Table 1)'!C13+'PG&amp;E (Table 3)'!C13+'SCE (Table 2)'!C13+'Liberty Utilities (Table 4)'!C13+'PacifiCorp (Table 5)'!C13</f>
        <v>255589.45</v>
      </c>
      <c r="D13" s="21">
        <f>'SDG&amp;E (Table 1)'!D13+'PG&amp;E (Table 3)'!D13+'SCE (Table 2)'!D13+'Liberty Utilities (Table 4)'!D13+'PacifiCorp (Table 5)'!D13</f>
        <v>249289.64</v>
      </c>
    </row>
    <row r="14" spans="1:4" x14ac:dyDescent="0.2">
      <c r="A14" s="4" t="s">
        <v>17</v>
      </c>
      <c r="B14" s="21">
        <f>'SDG&amp;E (Table 1)'!B14+'PG&amp;E (Table 3)'!B14+'SCE (Table 2)'!B14+'Liberty Utilities (Table 4)'!B14+'PacifiCorp (Table 5)'!B14</f>
        <v>32818.299999999996</v>
      </c>
      <c r="C14" s="21">
        <f>'SDG&amp;E (Table 1)'!C14+'PG&amp;E (Table 3)'!C14+'SCE (Table 2)'!C14+'Liberty Utilities (Table 4)'!C14+'PacifiCorp (Table 5)'!C14</f>
        <v>344193.76</v>
      </c>
      <c r="D14" s="21">
        <f>'SDG&amp;E (Table 1)'!D14+'PG&amp;E (Table 3)'!D14+'SCE (Table 2)'!D14+'Liberty Utilities (Table 4)'!D14+'PacifiCorp (Table 5)'!D14</f>
        <v>830400</v>
      </c>
    </row>
    <row r="15" spans="1:4" x14ac:dyDescent="0.2">
      <c r="A15" s="6" t="s">
        <v>29</v>
      </c>
      <c r="B15" s="21">
        <f>'SDG&amp;E (Table 1)'!B15+'PG&amp;E (Table 3)'!B15+'SCE (Table 2)'!B15+'Liberty Utilities (Table 4)'!B15+'PacifiCorp (Table 5)'!B15</f>
        <v>248886.19</v>
      </c>
      <c r="C15" s="21">
        <f>'SDG&amp;E (Table 1)'!C15+'PG&amp;E (Table 3)'!C15+'SCE (Table 2)'!C15+'Liberty Utilities (Table 4)'!C15+'PacifiCorp (Table 5)'!C15</f>
        <v>607425.05000000005</v>
      </c>
      <c r="D15" s="21">
        <f>'SDG&amp;E (Table 1)'!D15+'PG&amp;E (Table 3)'!D15+'SCE (Table 2)'!D15+'Liberty Utilities (Table 4)'!D15+'PacifiCorp (Table 5)'!D15</f>
        <v>1097089.6400000001</v>
      </c>
    </row>
    <row r="16" spans="1:4" x14ac:dyDescent="0.2">
      <c r="A16" s="5" t="s">
        <v>19</v>
      </c>
      <c r="B16" s="5"/>
      <c r="C16" s="1"/>
      <c r="D16" s="1"/>
    </row>
    <row r="17" spans="1:4" ht="13.5" customHeight="1" x14ac:dyDescent="0.2">
      <c r="A17" s="7" t="s">
        <v>30</v>
      </c>
      <c r="B17" s="21">
        <f>'SDG&amp;E (Table 1)'!B17+'PG&amp;E (Table 3)'!B17+'SCE (Table 2)'!B17+'Liberty Utilities (Table 4)'!B17+'PacifiCorp (Table 5)'!B17</f>
        <v>273555.16574937396</v>
      </c>
      <c r="C17" s="21">
        <f>'SDG&amp;E (Table 1)'!C17+'PG&amp;E (Table 3)'!C17+'SCE (Table 2)'!C17+'Liberty Utilities (Table 4)'!C17+'PacifiCorp (Table 5)'!C17</f>
        <v>263735</v>
      </c>
      <c r="D17" s="21">
        <f>'SDG&amp;E (Table 1)'!D17+'PG&amp;E (Table 3)'!D17+'SCE (Table 2)'!D17+'Liberty Utilities (Table 4)'!D17+'PacifiCorp (Table 5)'!D17</f>
        <v>267210</v>
      </c>
    </row>
    <row r="18" spans="1:4" ht="13.5" customHeight="1" x14ac:dyDescent="0.2">
      <c r="A18" s="14" t="s">
        <v>31</v>
      </c>
      <c r="B18" s="21">
        <f>'SDG&amp;E (Table 1)'!B18+'PG&amp;E (Table 3)'!B18+'SCE (Table 2)'!B18+'Liberty Utilities (Table 4)'!B18+'PacifiCorp (Table 5)'!B18</f>
        <v>0</v>
      </c>
      <c r="C18" s="21">
        <f>'SDG&amp;E (Table 1)'!C18+'PG&amp;E (Table 3)'!C18+'SCE (Table 2)'!C18+'Liberty Utilities (Table 4)'!C18+'PacifiCorp (Table 5)'!C18</f>
        <v>155338.75</v>
      </c>
      <c r="D18" s="21">
        <f>'SDG&amp;E (Table 1)'!D18+'PG&amp;E (Table 3)'!D18+'SCE (Table 2)'!D18+'Liberty Utilities (Table 4)'!D18+'PacifiCorp (Table 5)'!D18</f>
        <v>0</v>
      </c>
    </row>
    <row r="19" spans="1:4" ht="13.5" customHeight="1" thickBot="1" x14ac:dyDescent="0.25">
      <c r="A19" s="5" t="s">
        <v>21</v>
      </c>
      <c r="B19" s="11"/>
      <c r="C19" s="11"/>
      <c r="D19" s="11"/>
    </row>
    <row r="20" spans="1:4" ht="13.5" thickBot="1" x14ac:dyDescent="0.25">
      <c r="A20" s="8" t="s">
        <v>32</v>
      </c>
      <c r="B20" s="21">
        <f>'SDG&amp;E (Table 1)'!B20+'PG&amp;E (Table 3)'!B20+'SCE (Table 2)'!B20+'Liberty Utilities (Table 4)'!B20+'PacifiCorp (Table 5)'!B20</f>
        <v>164196376.94999999</v>
      </c>
      <c r="C20" s="21">
        <f>'SDG&amp;E (Table 1)'!C20+'PG&amp;E (Table 3)'!C20+'SCE (Table 2)'!C20+'Liberty Utilities (Table 4)'!C20+'PacifiCorp (Table 5)'!C20</f>
        <v>284783395.61999989</v>
      </c>
      <c r="D20" s="3"/>
    </row>
    <row r="21" spans="1:4" ht="12" customHeight="1" x14ac:dyDescent="0.2">
      <c r="A21" s="53" t="s">
        <v>3</v>
      </c>
      <c r="B21" s="53"/>
      <c r="C21" s="53"/>
      <c r="D21" s="53"/>
    </row>
    <row r="22" spans="1:4" ht="27.75" customHeight="1" x14ac:dyDescent="0.2">
      <c r="A22" s="53" t="s">
        <v>10</v>
      </c>
      <c r="B22" s="53"/>
      <c r="C22" s="53"/>
      <c r="D22" s="53"/>
    </row>
    <row r="23" spans="1:4" ht="15" customHeight="1" x14ac:dyDescent="0.2">
      <c r="A23" s="53" t="s">
        <v>11</v>
      </c>
      <c r="B23" s="53"/>
      <c r="C23" s="53"/>
      <c r="D23" s="53"/>
    </row>
    <row r="24" spans="1:4" ht="12.75" customHeight="1" x14ac:dyDescent="0.2">
      <c r="A24" s="53" t="s">
        <v>13</v>
      </c>
      <c r="B24" s="53"/>
      <c r="C24" s="53"/>
      <c r="D24" s="53"/>
    </row>
    <row r="25" spans="1:4" ht="25.5" customHeight="1" x14ac:dyDescent="0.2">
      <c r="A25" s="53" t="s">
        <v>25</v>
      </c>
      <c r="B25" s="53"/>
      <c r="C25" s="53"/>
      <c r="D25" s="53"/>
    </row>
    <row r="26" spans="1:4" ht="12" customHeight="1" x14ac:dyDescent="0.2">
      <c r="A26" s="53" t="s">
        <v>26</v>
      </c>
      <c r="B26" s="53"/>
      <c r="C26" s="53"/>
      <c r="D26" s="53"/>
    </row>
    <row r="27" spans="1:4" ht="12.75" customHeight="1" x14ac:dyDescent="0.2">
      <c r="A27" s="53" t="s">
        <v>27</v>
      </c>
      <c r="B27" s="53"/>
      <c r="C27" s="53"/>
      <c r="D27" s="53"/>
    </row>
    <row r="28" spans="1:4" ht="25.5" customHeight="1" x14ac:dyDescent="0.2">
      <c r="A28" s="53" t="s">
        <v>28</v>
      </c>
      <c r="B28" s="53"/>
      <c r="C28" s="53"/>
      <c r="D28" s="53"/>
    </row>
    <row r="29" spans="1:4" ht="24.75" customHeight="1" x14ac:dyDescent="0.2">
      <c r="A29" s="53" t="s">
        <v>18</v>
      </c>
      <c r="B29" s="53"/>
      <c r="C29" s="53"/>
      <c r="D29" s="53"/>
    </row>
    <row r="30" spans="1:4" ht="27" customHeight="1" x14ac:dyDescent="0.2">
      <c r="A30" s="53" t="s">
        <v>33</v>
      </c>
      <c r="B30" s="53"/>
      <c r="C30" s="53"/>
      <c r="D30" s="53"/>
    </row>
    <row r="31" spans="1:4" ht="14.25" customHeight="1" x14ac:dyDescent="0.2">
      <c r="A31" s="53" t="s">
        <v>34</v>
      </c>
      <c r="B31" s="53"/>
      <c r="C31" s="53"/>
      <c r="D31" s="53"/>
    </row>
    <row r="32" spans="1:4" ht="27.75" customHeight="1" x14ac:dyDescent="0.2">
      <c r="A32" s="68" t="s">
        <v>35</v>
      </c>
      <c r="B32" s="68"/>
      <c r="C32" s="68"/>
      <c r="D32" s="68"/>
    </row>
  </sheetData>
  <mergeCells count="16">
    <mergeCell ref="A22:D22"/>
    <mergeCell ref="A1:D1"/>
    <mergeCell ref="A2:D2"/>
    <mergeCell ref="A3:D3"/>
    <mergeCell ref="D5:D11"/>
    <mergeCell ref="A21:D21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E53D-6773-42D5-982E-5937AE0E1856}">
  <sheetPr>
    <pageSetUpPr fitToPage="1"/>
  </sheetPr>
  <dimension ref="A1:C11"/>
  <sheetViews>
    <sheetView tabSelected="1" topLeftCell="B1" zoomScale="145" zoomScaleNormal="145" workbookViewId="0">
      <selection activeCell="C8" sqref="C8"/>
    </sheetView>
  </sheetViews>
  <sheetFormatPr defaultRowHeight="12.75" x14ac:dyDescent="0.2"/>
  <cols>
    <col min="1" max="1" width="47.28515625" customWidth="1"/>
    <col min="2" max="2" width="28.5703125" customWidth="1"/>
    <col min="3" max="3" width="26.42578125" customWidth="1"/>
    <col min="9" max="9" width="35.5703125" customWidth="1"/>
  </cols>
  <sheetData>
    <row r="1" spans="1:3" ht="32.25" customHeight="1" x14ac:dyDescent="0.25">
      <c r="A1" s="72" t="s">
        <v>54</v>
      </c>
      <c r="B1" s="73"/>
    </row>
    <row r="2" spans="1:3" ht="15.75" x14ac:dyDescent="0.25">
      <c r="A2" s="74" t="s">
        <v>37</v>
      </c>
      <c r="B2" s="75"/>
      <c r="C2" s="12"/>
    </row>
    <row r="3" spans="1:3" ht="16.5" thickBot="1" x14ac:dyDescent="0.3">
      <c r="A3" s="76" t="s">
        <v>53</v>
      </c>
      <c r="B3" s="77"/>
    </row>
    <row r="4" spans="1:3" ht="39" thickBot="1" x14ac:dyDescent="0.25">
      <c r="A4" s="3" t="s">
        <v>4</v>
      </c>
      <c r="B4" s="9" t="s">
        <v>22</v>
      </c>
    </row>
    <row r="5" spans="1:3" x14ac:dyDescent="0.2">
      <c r="A5" s="15" t="s">
        <v>67</v>
      </c>
      <c r="B5" s="23">
        <v>1097618.29</v>
      </c>
    </row>
    <row r="6" spans="1:3" x14ac:dyDescent="0.2">
      <c r="A6" s="4" t="s">
        <v>5</v>
      </c>
      <c r="B6" s="22">
        <f>36919+112868+'SCE (Table 2)'!C15</f>
        <v>462197.28</v>
      </c>
    </row>
    <row r="7" spans="1:3" x14ac:dyDescent="0.2">
      <c r="A7" s="4" t="s">
        <v>68</v>
      </c>
      <c r="B7" s="22">
        <f>156573+'PG&amp;E (Table 3)'!C15</f>
        <v>404520.58</v>
      </c>
    </row>
    <row r="8" spans="1:3" x14ac:dyDescent="0.2">
      <c r="A8" s="4" t="s">
        <v>69</v>
      </c>
      <c r="B8" s="22">
        <f>775+1168+'Liberty Utilities (Table 4)'!C15</f>
        <v>3194.0099999999966</v>
      </c>
    </row>
    <row r="9" spans="1:3" x14ac:dyDescent="0.2">
      <c r="A9" s="4" t="s">
        <v>70</v>
      </c>
      <c r="B9" s="22">
        <f>50237+'PacifiCorp (Table 5)'!C15</f>
        <v>64194.53</v>
      </c>
    </row>
    <row r="10" spans="1:3" x14ac:dyDescent="0.2">
      <c r="A10" s="5"/>
      <c r="B10" s="5"/>
    </row>
    <row r="11" spans="1:3" ht="13.5" thickBot="1" x14ac:dyDescent="0.25">
      <c r="A11" s="8" t="s">
        <v>6</v>
      </c>
      <c r="B11" s="25">
        <f>SUM(B5:B9)</f>
        <v>2031724.6900000002</v>
      </c>
    </row>
  </sheetData>
  <mergeCells count="3">
    <mergeCell ref="A1:B1"/>
    <mergeCell ref="A2:B2"/>
    <mergeCell ref="A3:B3"/>
  </mergeCells>
  <printOptions headings="1"/>
  <pageMargins left="0.27" right="0.26" top="1" bottom="1" header="0.5" footer="0.5"/>
  <pageSetup orientation="landscape" r:id="rId1"/>
  <headerFooter alignWithMargins="0">
    <oddHeader>&amp;CCumulative Totals (Table 3) - SOMAH Program IOU Semi-Annual Administrative Expense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A9A62821A1EE4C8EECF373898EC9A5" ma:contentTypeVersion="0" ma:contentTypeDescription="Create a new document." ma:contentTypeScope="" ma:versionID="19c010c99024ca27d317bae0f2c1be7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75C5FC-CE5F-49D1-9145-5D94F6AD31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C6FABF-578C-4886-B07E-4F4E15C09D0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E0A220-1BE4-4A89-8454-935244C9E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SDG&amp;E (Table 1)</vt:lpstr>
      <vt:lpstr>SCE (Table 2)</vt:lpstr>
      <vt:lpstr>PG&amp;E (Table 3)</vt:lpstr>
      <vt:lpstr>Liberty Utilities (Table 4)</vt:lpstr>
      <vt:lpstr>PacifiCorp (Table 5)</vt:lpstr>
      <vt:lpstr>All IOUs</vt:lpstr>
      <vt:lpstr>Cumulative Costs </vt:lpstr>
      <vt:lpstr>'All IOUs'!Print_Area</vt:lpstr>
      <vt:lpstr>'Cumulative Costs '!Print_Area</vt:lpstr>
      <vt:lpstr>'Liberty Utilities (Table 4)'!Print_Area</vt:lpstr>
      <vt:lpstr>'PacifiCorp (Table 5)'!Print_Area</vt:lpstr>
      <vt:lpstr>'PG&amp;E (Table 3)'!Print_Area</vt:lpstr>
      <vt:lpstr>'SCE (Table 2)'!Print_Area</vt:lpstr>
      <vt:lpstr>'SDG&amp;E (Table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Francisco, Tory</dc:creator>
  <cp:lastModifiedBy>Plano, Larsen</cp:lastModifiedBy>
  <cp:lastPrinted>2019-07-10T18:15:39Z</cp:lastPrinted>
  <dcterms:created xsi:type="dcterms:W3CDTF">2019-04-22T17:20:11Z</dcterms:created>
  <dcterms:modified xsi:type="dcterms:W3CDTF">2020-07-20T22:39:59Z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0x01010006A9A62821A1EE4C8EECF373898EC9A5</vt:lpwstr>
  </property>
</Properties>
</file>