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from FTI\Data and Redactions\Redaction in Progress\"/>
    </mc:Choice>
  </mc:AlternateContent>
  <xr:revisionPtr revIDLastSave="0" documentId="13_ncr:1_{FB2DC919-8629-4CF4-84C9-B7F0034BCFE6}" xr6:coauthVersionLast="46" xr6:coauthVersionMax="46" xr10:uidLastSave="{00000000-0000-0000-0000-000000000000}"/>
  <bookViews>
    <workbookView xWindow="1035" yWindow="1350" windowWidth="11280" windowHeight="9435" activeTab="2" xr2:uid="{458AF9B8-FCD0-4531-9FA3-B13C5784BA7F}"/>
  </bookViews>
  <sheets>
    <sheet name="Hydraulic Demand Comparison" sheetId="1" r:id="rId1"/>
    <sheet name="Total Demand Sourcing" sheetId="3" r:id="rId2"/>
    <sheet name="EG on SoCal Gas System" sheetId="2" r:id="rId3"/>
  </sheets>
  <definedNames>
    <definedName name="_xlnm._FilterDatabase" localSheetId="2" hidden="1">'EG on SoCal Gas System'!$C$4:$J$20</definedName>
    <definedName name="_xlnm.Print_Area" localSheetId="0">'Hydraulic Demand Comparison'!$D$5:$I$32</definedName>
    <definedName name="_xlnm.Print_Area" localSheetId="1">'Total Demand Sourcing'!$B$3:$H$28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22" i="1"/>
  <c r="I23" i="1" s="1"/>
  <c r="G13" i="3" l="1"/>
  <c r="E13" i="3"/>
  <c r="F13" i="3"/>
  <c r="G15" i="3"/>
  <c r="E14" i="3" l="1"/>
  <c r="E15" i="3" s="1"/>
  <c r="F14" i="3"/>
  <c r="F15" i="3" s="1"/>
  <c r="H12" i="3"/>
  <c r="H11" i="3"/>
  <c r="H10" i="3"/>
  <c r="H9" i="3"/>
  <c r="H8" i="3"/>
  <c r="H7" i="3"/>
  <c r="H6" i="3"/>
  <c r="H15" i="3" l="1"/>
  <c r="H13" i="3"/>
  <c r="H14" i="3"/>
</calcChain>
</file>

<file path=xl/sharedStrings.xml><?xml version="1.0" encoding="utf-8"?>
<sst xmlns="http://schemas.openxmlformats.org/spreadsheetml/2006/main" count="562" uniqueCount="217">
  <si>
    <t>Total</t>
  </si>
  <si>
    <t>Phase 3 -2027</t>
  </si>
  <si>
    <t>Phase 3 -2035</t>
  </si>
  <si>
    <t>Core</t>
  </si>
  <si>
    <t>Non-Elec Gen Non-Core</t>
  </si>
  <si>
    <t>Elec Gen</t>
  </si>
  <si>
    <t>SIM 05 - 2030</t>
  </si>
  <si>
    <t>FTI-Plexos</t>
  </si>
  <si>
    <t xml:space="preserve">EOR Electric </t>
  </si>
  <si>
    <t>Refinery Electric</t>
  </si>
  <si>
    <t>SIM 01 - 2020</t>
  </si>
  <si>
    <t>CPUC Simulations</t>
  </si>
  <si>
    <t>Phase 3 Simulations</t>
  </si>
  <si>
    <t>Electric Generation Demand Breakout</t>
  </si>
  <si>
    <t>Demand Included in Various Models (MMcfd)</t>
  </si>
  <si>
    <t>SIM 03 - 2025</t>
  </si>
  <si>
    <t>(Demand Reduction (EG))</t>
  </si>
  <si>
    <t>Base Requirements (above)</t>
  </si>
  <si>
    <t>Total Served in Hydraulic Model</t>
  </si>
  <si>
    <t>2027 Analysis</t>
  </si>
  <si>
    <t>2035 Analysis</t>
  </si>
  <si>
    <t>Region</t>
  </si>
  <si>
    <t>Facility Name</t>
  </si>
  <si>
    <t>Model Plant Type</t>
  </si>
  <si>
    <t>Nameplate Capacity (MW)</t>
  </si>
  <si>
    <t>Pipeline Miles from Aliso</t>
  </si>
  <si>
    <t>Generation Demand Per PLEXOS Model (MMcfd)</t>
  </si>
  <si>
    <t>Physical Location on SoCal Gas System</t>
  </si>
  <si>
    <t>SCE</t>
  </si>
  <si>
    <t>Berry Placerita Cogen</t>
  </si>
  <si>
    <t>EOR</t>
  </si>
  <si>
    <t>Att Van Nuys</t>
  </si>
  <si>
    <t>SMEG</t>
  </si>
  <si>
    <t>St. Johns Health Center</t>
  </si>
  <si>
    <t>CES Placerita</t>
  </si>
  <si>
    <t>EG1</t>
  </si>
  <si>
    <t>LDWP</t>
  </si>
  <si>
    <t>LADWP Valley</t>
  </si>
  <si>
    <t>EG4</t>
  </si>
  <si>
    <t>Lake One</t>
  </si>
  <si>
    <t>SCPPA - Magnolia</t>
  </si>
  <si>
    <t>EG2</t>
  </si>
  <si>
    <t>Olive</t>
  </si>
  <si>
    <t>Grayson</t>
  </si>
  <si>
    <t>Scattergood</t>
  </si>
  <si>
    <t>El Segundo Cogen</t>
  </si>
  <si>
    <t>AES Redondo Beach</t>
  </si>
  <si>
    <t>Walnut Creek Energy Park</t>
  </si>
  <si>
    <t>CSUCI Site Authority</t>
  </si>
  <si>
    <t>Broadway</t>
  </si>
  <si>
    <t>Glenarm</t>
  </si>
  <si>
    <t>Ratkovich Alhambra</t>
  </si>
  <si>
    <t>SCE Center Peaker</t>
  </si>
  <si>
    <t>Carson Cogneration</t>
  </si>
  <si>
    <t>Harbor Cogen</t>
  </si>
  <si>
    <t>Watson Cogeneration</t>
  </si>
  <si>
    <t>LADWP Harbor Generation</t>
  </si>
  <si>
    <t>Long Beach Generation, LLC</t>
  </si>
  <si>
    <t>El Segundo Energy Center</t>
  </si>
  <si>
    <t>Oxnard Paper Mill</t>
  </si>
  <si>
    <t>AES Alamitos LLC</t>
  </si>
  <si>
    <t>AES Alamitos Energy Center</t>
  </si>
  <si>
    <t>LADWP Haynes Gen</t>
  </si>
  <si>
    <t>EG3</t>
  </si>
  <si>
    <t>Ormond Beach</t>
  </si>
  <si>
    <t>New-Indy Ontario Mall</t>
  </si>
  <si>
    <t>Canyon Power</t>
  </si>
  <si>
    <t>Mountainview Generation Station</t>
  </si>
  <si>
    <t>Grapeland Hybrid</t>
  </si>
  <si>
    <t>Mira Loma Peaker</t>
  </si>
  <si>
    <t>AES Huntington Beach Energy Project</t>
  </si>
  <si>
    <t>Mandalay</t>
  </si>
  <si>
    <t>IID</t>
  </si>
  <si>
    <t>El Centro Hybrid</t>
  </si>
  <si>
    <t>Coachella</t>
  </si>
  <si>
    <t>Rockwood</t>
  </si>
  <si>
    <t>Ellwood</t>
  </si>
  <si>
    <t>SDGE</t>
  </si>
  <si>
    <t>Grossmont Hospital</t>
  </si>
  <si>
    <t>PGAE</t>
  </si>
  <si>
    <t>Fresno Cogen Partners</t>
  </si>
  <si>
    <t>Childrens Hospital</t>
  </si>
  <si>
    <t>Loma Linda University Cogen</t>
  </si>
  <si>
    <t>California Institute of Technology</t>
  </si>
  <si>
    <t>King City Power Plant</t>
  </si>
  <si>
    <t>Corona Energy Partners, Ltd</t>
  </si>
  <si>
    <t>Westend Facility</t>
  </si>
  <si>
    <t>Kyocera America Project</t>
  </si>
  <si>
    <t>SMEG 2</t>
  </si>
  <si>
    <t>E F Oxnard Energy Facility</t>
  </si>
  <si>
    <t>San Antonion Regional Hospital</t>
  </si>
  <si>
    <t>Oxnard</t>
  </si>
  <si>
    <t>EG5</t>
  </si>
  <si>
    <t>Gaviota Oil Plant</t>
  </si>
  <si>
    <t>Municipal Cogen Plant</t>
  </si>
  <si>
    <t>OLS Energy - Chino</t>
  </si>
  <si>
    <t>Naval Hospital Medical Center</t>
  </si>
  <si>
    <t>CP Kelco San Diego Plant</t>
  </si>
  <si>
    <t>EGQUICK</t>
  </si>
  <si>
    <t>Biola University Hybrid</t>
  </si>
  <si>
    <t>NRG Energy San Diego</t>
  </si>
  <si>
    <t>Goal Line LP</t>
  </si>
  <si>
    <t>Richard J Donavan Correctional Facility</t>
  </si>
  <si>
    <t>Blythe Energy Inc.</t>
  </si>
  <si>
    <t>Otay Mesa Generating Project</t>
  </si>
  <si>
    <t>CalPeak Power Border Peaker Plant</t>
  </si>
  <si>
    <t>Cuyamaca Peak Energy Plant</t>
  </si>
  <si>
    <t>CalPeak Power Enterprise Peaker Plant</t>
  </si>
  <si>
    <t>Escondido Energy Center</t>
  </si>
  <si>
    <t>Chula Vista Energy Center</t>
  </si>
  <si>
    <t>Indigo Energy Center</t>
  </si>
  <si>
    <t>Larkspur Energy Facility</t>
  </si>
  <si>
    <t>Hanford Energy Park Peaker</t>
  </si>
  <si>
    <t>Henrietta Peaker</t>
  </si>
  <si>
    <t>Century Generating Facility</t>
  </si>
  <si>
    <t>Drews Generating Facility</t>
  </si>
  <si>
    <t>Agua Mansa Power Plant</t>
  </si>
  <si>
    <t>Palomar Energy</t>
  </si>
  <si>
    <t>H. Gonzalez</t>
  </si>
  <si>
    <t>Malburg</t>
  </si>
  <si>
    <t>Riverside Energy Resource Center</t>
  </si>
  <si>
    <t>Springs Generating Station</t>
  </si>
  <si>
    <t>Miramar Energy Facility</t>
  </si>
  <si>
    <t>Bear Valley Power Plant</t>
  </si>
  <si>
    <t>Clearwater Power Plant</t>
  </si>
  <si>
    <t>McGrath Peaker</t>
  </si>
  <si>
    <t>Barre Peaker</t>
  </si>
  <si>
    <t>Niland Gas Turbine Plant</t>
  </si>
  <si>
    <t>Orange Grove Peaking Facility</t>
  </si>
  <si>
    <t>El Cajon Energy Center</t>
  </si>
  <si>
    <t>UCI Facilities Management Central Plant</t>
  </si>
  <si>
    <t>Sentinel Energy Center, LLC</t>
  </si>
  <si>
    <t>Cal State University San Bernadino FCO1</t>
  </si>
  <si>
    <t>Pio Pico Energy Center</t>
  </si>
  <si>
    <t>Watkins Manufacturing Co.</t>
  </si>
  <si>
    <t>UCSD Fuel Cell Plant</t>
  </si>
  <si>
    <t>MolsonCoors Irwindale Brewery</t>
  </si>
  <si>
    <t>Paramount Refinery</t>
  </si>
  <si>
    <t>Delano Energy Center</t>
  </si>
  <si>
    <t>Energy Center</t>
  </si>
  <si>
    <t>Honda Torrance</t>
  </si>
  <si>
    <t>Life Technologies Carlsbad</t>
  </si>
  <si>
    <t>Houweling Nurseries</t>
  </si>
  <si>
    <t>MCAGCC Cogen Plant</t>
  </si>
  <si>
    <t>Carlsbad Energy Center</t>
  </si>
  <si>
    <t>P Plant</t>
  </si>
  <si>
    <t>Amazon San Bernadino</t>
  </si>
  <si>
    <t>Starbucks - Evolution Fresh</t>
  </si>
  <si>
    <t>UCI Fuel Cell</t>
  </si>
  <si>
    <t>Stanton Energy Reliability Center Hybrid</t>
  </si>
  <si>
    <t>SunSelect1</t>
  </si>
  <si>
    <t>Bolthouse Farms Fuel Cell</t>
  </si>
  <si>
    <t>Berry NMW Cogens</t>
  </si>
  <si>
    <t>Disney Prospect</t>
  </si>
  <si>
    <t>ATT Kelvin</t>
  </si>
  <si>
    <t>Kaiser East La Palma Ave. Fuel Cell</t>
  </si>
  <si>
    <t>Equinix Douglas St. Fuel Cell</t>
  </si>
  <si>
    <t>Equinix Maple Ave. Fuel Cell</t>
  </si>
  <si>
    <t>Valero Wilmington Cogeneration Plant</t>
  </si>
  <si>
    <t>Plants in PLEXOS that are not on SoCal Gas System</t>
  </si>
  <si>
    <t>High Desert Power Plant</t>
  </si>
  <si>
    <t>Pastoria Energy Facility, LLC</t>
  </si>
  <si>
    <t>Kern River Cogeneration</t>
  </si>
  <si>
    <t>Sycamore Cogeneration</t>
  </si>
  <si>
    <t>Dome Project</t>
  </si>
  <si>
    <t>US Borax</t>
  </si>
  <si>
    <t>LA Basin</t>
  </si>
  <si>
    <t>Coastal Zone</t>
  </si>
  <si>
    <t>Southern Zone (San Diego)</t>
  </si>
  <si>
    <t>Coastal Zone (East of La Goleta)</t>
  </si>
  <si>
    <t>Northern Zone / Southern Zone</t>
  </si>
  <si>
    <t>Northern Zone</t>
  </si>
  <si>
    <t>Southern Zone (5000, 2000, 2001)</t>
  </si>
  <si>
    <t>Coastal Zone (West of La Goleta)</t>
  </si>
  <si>
    <t>Line 85 Zone</t>
  </si>
  <si>
    <t>Northern Zone (Line 4002)</t>
  </si>
  <si>
    <t>Southern Zone</t>
  </si>
  <si>
    <t>San Joaquiin Valley</t>
  </si>
  <si>
    <t>Wheeler Ridge Zone</t>
  </si>
  <si>
    <t>EG Demand Reduction Required to Balance Model</t>
  </si>
  <si>
    <t>Pipeline Delivering to Site</t>
  </si>
  <si>
    <t>EIA Plant Code</t>
  </si>
  <si>
    <t>Kern River Pipeline</t>
  </si>
  <si>
    <t>Electric Generation Demand in GSC Models of SoCal Gas System --- Modeled Demand Curtailments Required Absent Aliso Canyon (MMcfd)</t>
  </si>
  <si>
    <t>Generation Demand Per FTI - PLEXOS Model (MMBtu/day)</t>
  </si>
  <si>
    <t>Generation Supported by SoCal Gas without Aliso (MMBtu/day)</t>
  </si>
  <si>
    <t>Generation Demand Per FTI-PLEXOS Model (MMBtu/day)</t>
  </si>
  <si>
    <t xml:space="preserve">    Converted to MMcfd using SoCal Gas Dth/Mcf conversion factor of 1.0336 as described in footnote 4 on Page 303 of SoCal Gas' 2020 California Gas Report REDACTED Workpapers.</t>
  </si>
  <si>
    <r>
      <rPr>
        <b/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 EG Demand (MMBtu/day) in years 2027 and 2035 as projected by FTI using PLEXOS modeling software.</t>
    </r>
  </si>
  <si>
    <t>Projected Natural Gas Demand on SoCal Gas System for Hydraulic Modeling</t>
  </si>
  <si>
    <t>Year</t>
  </si>
  <si>
    <t>Notes</t>
  </si>
  <si>
    <r>
      <rPr>
        <vertAlign val="superscript"/>
        <sz val="11"/>
        <color theme="1"/>
        <rFont val="Calibri"/>
        <family val="2"/>
        <scheme val="minor"/>
      </rPr>
      <t>1/</t>
    </r>
    <r>
      <rPr>
        <sz val="11"/>
        <rFont val="Calibri"/>
        <family val="2"/>
      </rPr>
      <t xml:space="preserve"> SoCal Gas Core Demand Forecast as detailed on Page 303 of SoCal Gas' 2020 California Gas Report REDACTED Workpapers.</t>
    </r>
  </si>
  <si>
    <r>
      <rPr>
        <vertAlign val="superscript"/>
        <sz val="11"/>
        <color theme="1"/>
        <rFont val="Calibri"/>
        <family val="2"/>
        <scheme val="minor"/>
      </rPr>
      <t>2/</t>
    </r>
    <r>
      <rPr>
        <sz val="11"/>
        <rFont val="Calibri"/>
        <family val="2"/>
      </rPr>
      <t xml:space="preserve"> SDG&amp;E Gas Core Demand Forecast as detailed on Page 303 of SoCal Gas' 2020 California Gas Report REDACTED Workpapers.</t>
    </r>
  </si>
  <si>
    <r>
      <rPr>
        <vertAlign val="superscript"/>
        <sz val="11"/>
        <color theme="1"/>
        <rFont val="Calibri"/>
        <family val="2"/>
        <scheme val="minor"/>
      </rPr>
      <t>3/</t>
    </r>
    <r>
      <rPr>
        <sz val="11"/>
        <rFont val="Calibri"/>
        <family val="2"/>
      </rPr>
      <t xml:space="preserve"> 1-in-10 peak temperature cold day core demand of SWG, City of Long Beach, and City of Vernon.  Demand thru 2026 as per</t>
    </r>
  </si>
  <si>
    <t xml:space="preserve">    2020 California Gas Report. Demand after 2026 assumed to change at the average of SoCal Gas and SDG&amp;E Core annual</t>
  </si>
  <si>
    <t xml:space="preserve">    rate of change.</t>
  </si>
  <si>
    <r>
      <rPr>
        <vertAlign val="superscript"/>
        <sz val="11"/>
        <color theme="1"/>
        <rFont val="Calibri"/>
        <family val="2"/>
        <scheme val="minor"/>
      </rPr>
      <t>5/</t>
    </r>
    <r>
      <rPr>
        <sz val="11"/>
        <rFont val="Calibri"/>
        <family val="2"/>
      </rPr>
      <t xml:space="preserve">  EG Demand in years 2027 and 2035 as projected by FTI using PLEXOS modeling software.  FTI demand in MMBtu/day. </t>
    </r>
  </si>
  <si>
    <t>Total - Generation (MMBtu/day) - Excluding EOR Cogen and Refinery Cogen</t>
  </si>
  <si>
    <t>Total - Generation (MMcfd) - Excluding EOR Cogen and Refinery Cogen</t>
  </si>
  <si>
    <t xml:space="preserve">    2026 assumed to change each year based upon the average of the SoCal Gsa and SDG&amp;E Core annual rate of change.</t>
  </si>
  <si>
    <r>
      <rPr>
        <vertAlign val="superscript"/>
        <sz val="11"/>
        <color theme="1"/>
        <rFont val="Calibri"/>
        <family val="2"/>
        <scheme val="minor"/>
      </rPr>
      <t>4/</t>
    </r>
    <r>
      <rPr>
        <sz val="11"/>
        <rFont val="Calibri"/>
        <family val="2"/>
      </rPr>
      <t xml:space="preserve">  1-in-10 peak temperature cold day non-core demand per 2020 California Gas Report for years 2020-2026.  Demand after</t>
    </r>
  </si>
  <si>
    <t xml:space="preserve">    SoCalGas 2020 California Gas Report REDACTED Workpapers.</t>
  </si>
  <si>
    <t xml:space="preserve">    Converted to MMcfd using SoCal Gas Dth/Mcf conversion factor of 1.0336 as described in footnote 4 on Page 303 of</t>
  </si>
  <si>
    <r>
      <t xml:space="preserve">SoCalGas Core </t>
    </r>
    <r>
      <rPr>
        <b/>
        <vertAlign val="superscript"/>
        <sz val="16"/>
        <color theme="1"/>
        <rFont val="Calibri"/>
        <family val="2"/>
        <scheme val="minor"/>
      </rPr>
      <t>1/</t>
    </r>
  </si>
  <si>
    <r>
      <t xml:space="preserve">SDG&amp;E Core </t>
    </r>
    <r>
      <rPr>
        <b/>
        <vertAlign val="superscript"/>
        <sz val="16"/>
        <color theme="1"/>
        <rFont val="Calibri"/>
        <family val="2"/>
        <scheme val="minor"/>
      </rPr>
      <t>2/</t>
    </r>
  </si>
  <si>
    <r>
      <t xml:space="preserve">Noncore Non-EG </t>
    </r>
    <r>
      <rPr>
        <b/>
        <vertAlign val="superscript"/>
        <sz val="16"/>
        <color theme="1"/>
        <rFont val="Calibri"/>
        <family val="2"/>
        <scheme val="minor"/>
      </rPr>
      <t>4/</t>
    </r>
  </si>
  <si>
    <r>
      <t xml:space="preserve">EG </t>
    </r>
    <r>
      <rPr>
        <b/>
        <vertAlign val="superscript"/>
        <sz val="16"/>
        <color theme="1"/>
        <rFont val="Calibri"/>
        <family val="2"/>
        <scheme val="minor"/>
      </rPr>
      <t>5/</t>
    </r>
  </si>
  <si>
    <t>Total 
"1-in-10"
 Demand</t>
  </si>
  <si>
    <r>
      <t xml:space="preserve">Other 
Core </t>
    </r>
    <r>
      <rPr>
        <b/>
        <vertAlign val="superscript"/>
        <sz val="16"/>
        <color theme="1"/>
        <rFont val="Calibri"/>
        <family val="2"/>
        <scheme val="minor"/>
      </rPr>
      <t>3/</t>
    </r>
  </si>
  <si>
    <t>Within the hydraulic models demand allocated as follows:</t>
  </si>
  <si>
    <t xml:space="preserve">     data response demand reduced at each location on a prorata basis.</t>
  </si>
  <si>
    <t>1/ Core and Non-Core demand reductions in 2027 and 2035 versus SOCal Gas DR3</t>
  </si>
  <si>
    <t>Hourly profiles of demand at Core, Non-Core and EOR locations consistent</t>
  </si>
  <si>
    <t>with SOCal Gas hourly profiles included in Phase 2 models.</t>
  </si>
  <si>
    <t>2/  EG (non refinery and non EOR) demand in models as produced by FTI-PLEXOS</t>
  </si>
  <si>
    <t xml:space="preserve">      Model results.  Hourly profiles of EG demand per FTI-PLEXOS.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</si>
</sst>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00_);[Red]\(#,##0.000\)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38" fontId="0" fillId="0" borderId="0" xfId="0" applyNumberFormat="1"/>
    <xf numFmtId="38" fontId="2" fillId="0" borderId="0" xfId="0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2" fillId="0" borderId="6" xfId="0" applyFont="1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4" xfId="0" applyFont="1" applyBorder="1"/>
    <xf numFmtId="0" fontId="2" fillId="0" borderId="18" xfId="0" applyFont="1" applyBorder="1" applyAlignment="1">
      <alignment horizontal="center" wrapText="1"/>
    </xf>
    <xf numFmtId="41" fontId="0" fillId="0" borderId="14" xfId="0" applyNumberFormat="1" applyBorder="1"/>
    <xf numFmtId="41" fontId="0" fillId="0" borderId="19" xfId="0" applyNumberFormat="1" applyBorder="1"/>
    <xf numFmtId="41" fontId="0" fillId="0" borderId="5" xfId="0" applyNumberFormat="1" applyBorder="1"/>
    <xf numFmtId="41" fontId="4" fillId="0" borderId="14" xfId="0" applyNumberFormat="1" applyFont="1" applyBorder="1"/>
    <xf numFmtId="41" fontId="4" fillId="0" borderId="19" xfId="0" applyNumberFormat="1" applyFont="1" applyBorder="1"/>
    <xf numFmtId="41" fontId="4" fillId="0" borderId="5" xfId="0" applyNumberFormat="1" applyFont="1" applyBorder="1"/>
    <xf numFmtId="41" fontId="2" fillId="0" borderId="13" xfId="0" applyNumberFormat="1" applyFont="1" applyBorder="1"/>
    <xf numFmtId="41" fontId="2" fillId="0" borderId="20" xfId="0" applyNumberFormat="1" applyFont="1" applyBorder="1"/>
    <xf numFmtId="41" fontId="2" fillId="0" borderId="8" xfId="0" applyNumberFormat="1" applyFont="1" applyBorder="1"/>
    <xf numFmtId="41" fontId="0" fillId="0" borderId="0" xfId="0" applyNumberFormat="1" applyBorder="1"/>
    <xf numFmtId="41" fontId="0" fillId="0" borderId="17" xfId="0" applyNumberFormat="1" applyBorder="1"/>
    <xf numFmtId="41" fontId="0" fillId="0" borderId="3" xfId="0" applyNumberFormat="1" applyBorder="1"/>
    <xf numFmtId="41" fontId="2" fillId="0" borderId="0" xfId="0" applyNumberFormat="1" applyFont="1" applyBorder="1"/>
    <xf numFmtId="41" fontId="4" fillId="0" borderId="14" xfId="1" applyNumberFormat="1" applyFont="1" applyBorder="1"/>
    <xf numFmtId="41" fontId="4" fillId="0" borderId="5" xfId="1" applyNumberFormat="1" applyFont="1" applyBorder="1"/>
    <xf numFmtId="41" fontId="0" fillId="0" borderId="7" xfId="0" applyNumberFormat="1" applyBorder="1"/>
    <xf numFmtId="0" fontId="7" fillId="0" borderId="0" xfId="0" applyFont="1"/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38" fontId="7" fillId="0" borderId="0" xfId="0" applyNumberFormat="1" applyFont="1"/>
    <xf numFmtId="166" fontId="0" fillId="0" borderId="0" xfId="1" applyNumberFormat="1" applyFont="1"/>
    <xf numFmtId="166" fontId="0" fillId="0" borderId="0" xfId="0" applyNumberFormat="1"/>
    <xf numFmtId="38" fontId="8" fillId="0" borderId="0" xfId="0" applyNumberFormat="1" applyFont="1"/>
    <xf numFmtId="0" fontId="2" fillId="0" borderId="0" xfId="0" applyFont="1" applyBorder="1"/>
    <xf numFmtId="0" fontId="0" fillId="0" borderId="1" xfId="0" applyBorder="1"/>
    <xf numFmtId="38" fontId="0" fillId="0" borderId="2" xfId="0" applyNumberFormat="1" applyBorder="1"/>
    <xf numFmtId="0" fontId="2" fillId="0" borderId="4" xfId="0" applyFont="1" applyBorder="1"/>
    <xf numFmtId="0" fontId="0" fillId="0" borderId="4" xfId="0" applyBorder="1" applyAlignment="1">
      <alignment horizontal="left" indent="1"/>
    </xf>
    <xf numFmtId="41" fontId="0" fillId="0" borderId="4" xfId="0" applyNumberFormat="1" applyBorder="1" applyAlignment="1">
      <alignment horizontal="left" indent="1"/>
    </xf>
    <xf numFmtId="41" fontId="4" fillId="0" borderId="0" xfId="0" applyNumberFormat="1" applyFont="1" applyBorder="1"/>
    <xf numFmtId="0" fontId="2" fillId="0" borderId="7" xfId="0" applyFont="1" applyBorder="1"/>
    <xf numFmtId="41" fontId="2" fillId="0" borderId="7" xfId="0" applyNumberFormat="1" applyFont="1" applyBorder="1"/>
    <xf numFmtId="0" fontId="8" fillId="0" borderId="3" xfId="0" applyFont="1" applyBorder="1"/>
    <xf numFmtId="38" fontId="0" fillId="0" borderId="5" xfId="0" applyNumberFormat="1" applyBorder="1"/>
    <xf numFmtId="38" fontId="2" fillId="0" borderId="5" xfId="0" applyNumberFormat="1" applyFont="1" applyBorder="1"/>
    <xf numFmtId="0" fontId="0" fillId="0" borderId="7" xfId="0" applyBorder="1"/>
    <xf numFmtId="38" fontId="2" fillId="0" borderId="8" xfId="0" applyNumberFormat="1" applyFont="1" applyBorder="1"/>
    <xf numFmtId="38" fontId="0" fillId="0" borderId="8" xfId="0" applyNumberFormat="1" applyBorder="1"/>
    <xf numFmtId="0" fontId="2" fillId="0" borderId="8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38" fontId="7" fillId="0" borderId="25" xfId="0" applyNumberFormat="1" applyFont="1" applyBorder="1"/>
    <xf numFmtId="0" fontId="7" fillId="0" borderId="25" xfId="0" applyFont="1" applyBorder="1"/>
    <xf numFmtId="38" fontId="8" fillId="0" borderId="25" xfId="0" applyNumberFormat="1" applyFont="1" applyBorder="1"/>
    <xf numFmtId="40" fontId="8" fillId="0" borderId="26" xfId="0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26" xfId="0" applyFont="1" applyBorder="1"/>
    <xf numFmtId="0" fontId="2" fillId="0" borderId="20" xfId="0" applyFont="1" applyBorder="1"/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165" fontId="0" fillId="0" borderId="28" xfId="1" applyNumberFormat="1" applyFont="1" applyBorder="1" applyAlignment="1">
      <alignment horizontal="right"/>
    </xf>
    <xf numFmtId="0" fontId="0" fillId="0" borderId="25" xfId="0" applyBorder="1"/>
    <xf numFmtId="0" fontId="0" fillId="0" borderId="19" xfId="0" applyBorder="1"/>
    <xf numFmtId="165" fontId="0" fillId="0" borderId="19" xfId="1" applyNumberFormat="1" applyFont="1" applyBorder="1" applyAlignment="1">
      <alignment horizontal="right"/>
    </xf>
    <xf numFmtId="165" fontId="0" fillId="0" borderId="31" xfId="1" applyNumberFormat="1" applyFont="1" applyFill="1" applyBorder="1"/>
    <xf numFmtId="0" fontId="0" fillId="0" borderId="31" xfId="0" applyBorder="1"/>
    <xf numFmtId="0" fontId="0" fillId="2" borderId="19" xfId="0" applyFill="1" applyBorder="1"/>
    <xf numFmtId="0" fontId="0" fillId="0" borderId="26" xfId="0" applyBorder="1"/>
    <xf numFmtId="0" fontId="0" fillId="0" borderId="20" xfId="0" applyBorder="1"/>
    <xf numFmtId="165" fontId="0" fillId="0" borderId="20" xfId="1" applyNumberFormat="1" applyFont="1" applyBorder="1" applyAlignment="1">
      <alignment horizontal="right"/>
    </xf>
    <xf numFmtId="0" fontId="0" fillId="0" borderId="3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38" fontId="0" fillId="0" borderId="32" xfId="0" applyNumberFormat="1" applyBorder="1"/>
    <xf numFmtId="38" fontId="2" fillId="0" borderId="33" xfId="0" applyNumberFormat="1" applyFont="1" applyBorder="1"/>
    <xf numFmtId="1" fontId="9" fillId="0" borderId="19" xfId="0" applyNumberFormat="1" applyFont="1" applyBorder="1" applyAlignment="1">
      <alignment horizontal="right"/>
    </xf>
    <xf numFmtId="1" fontId="10" fillId="0" borderId="19" xfId="0" applyNumberFormat="1" applyFont="1" applyBorder="1" applyAlignment="1">
      <alignment horizontal="right"/>
    </xf>
    <xf numFmtId="1" fontId="10" fillId="0" borderId="20" xfId="0" applyNumberFormat="1" applyFont="1" applyBorder="1" applyAlignment="1">
      <alignment horizontal="right"/>
    </xf>
    <xf numFmtId="0" fontId="8" fillId="0" borderId="37" xfId="0" applyFont="1" applyBorder="1" applyAlignment="1">
      <alignment horizontal="center" wrapText="1"/>
    </xf>
    <xf numFmtId="38" fontId="8" fillId="0" borderId="26" xfId="0" applyNumberFormat="1" applyFont="1" applyBorder="1"/>
    <xf numFmtId="1" fontId="9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" fontId="10" fillId="0" borderId="1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38" fontId="0" fillId="0" borderId="33" xfId="0" applyNumberFormat="1" applyBorder="1"/>
    <xf numFmtId="0" fontId="1" fillId="0" borderId="0" xfId="2"/>
    <xf numFmtId="0" fontId="2" fillId="0" borderId="0" xfId="2" applyFont="1"/>
    <xf numFmtId="0" fontId="15" fillId="0" borderId="0" xfId="2" applyFont="1"/>
    <xf numFmtId="0" fontId="0" fillId="0" borderId="0" xfId="2" applyFont="1"/>
    <xf numFmtId="0" fontId="16" fillId="0" borderId="37" xfId="2" applyFont="1" applyBorder="1" applyAlignment="1">
      <alignment horizontal="center" wrapText="1"/>
    </xf>
    <xf numFmtId="0" fontId="16" fillId="0" borderId="36" xfId="2" applyFont="1" applyBorder="1" applyAlignment="1">
      <alignment horizontal="center" wrapText="1"/>
    </xf>
    <xf numFmtId="0" fontId="16" fillId="0" borderId="34" xfId="2" applyFont="1" applyBorder="1" applyAlignment="1">
      <alignment horizontal="center" wrapText="1"/>
    </xf>
    <xf numFmtId="0" fontId="15" fillId="0" borderId="25" xfId="2" applyFont="1" applyBorder="1" applyAlignment="1">
      <alignment horizontal="center"/>
    </xf>
    <xf numFmtId="38" fontId="15" fillId="0" borderId="19" xfId="2" applyNumberFormat="1" applyFont="1" applyBorder="1" applyAlignment="1">
      <alignment horizontal="center"/>
    </xf>
    <xf numFmtId="38" fontId="15" fillId="0" borderId="31" xfId="2" applyNumberFormat="1" applyFont="1" applyBorder="1" applyAlignment="1">
      <alignment horizontal="center"/>
    </xf>
    <xf numFmtId="0" fontId="15" fillId="3" borderId="25" xfId="2" applyFont="1" applyFill="1" applyBorder="1" applyAlignment="1">
      <alignment horizontal="center"/>
    </xf>
    <xf numFmtId="38" fontId="15" fillId="3" borderId="19" xfId="3" applyNumberFormat="1" applyFont="1" applyFill="1" applyBorder="1" applyAlignment="1">
      <alignment horizontal="center"/>
    </xf>
    <xf numFmtId="38" fontId="15" fillId="3" borderId="19" xfId="2" applyNumberFormat="1" applyFont="1" applyFill="1" applyBorder="1" applyAlignment="1">
      <alignment horizontal="center"/>
    </xf>
    <xf numFmtId="38" fontId="15" fillId="3" borderId="31" xfId="2" applyNumberFormat="1" applyFont="1" applyFill="1" applyBorder="1" applyAlignment="1">
      <alignment horizontal="center"/>
    </xf>
    <xf numFmtId="38" fontId="15" fillId="0" borderId="19" xfId="3" applyNumberFormat="1" applyFont="1" applyBorder="1" applyAlignment="1">
      <alignment horizontal="center"/>
    </xf>
    <xf numFmtId="0" fontId="15" fillId="3" borderId="26" xfId="2" applyFont="1" applyFill="1" applyBorder="1" applyAlignment="1">
      <alignment horizontal="center"/>
    </xf>
    <xf numFmtId="38" fontId="15" fillId="3" borderId="20" xfId="3" applyNumberFormat="1" applyFont="1" applyFill="1" applyBorder="1" applyAlignment="1">
      <alignment horizontal="center"/>
    </xf>
    <xf numFmtId="38" fontId="15" fillId="3" borderId="20" xfId="2" applyNumberFormat="1" applyFont="1" applyFill="1" applyBorder="1" applyAlignment="1">
      <alignment horizontal="center"/>
    </xf>
    <xf numFmtId="38" fontId="15" fillId="3" borderId="30" xfId="2" applyNumberFormat="1" applyFont="1" applyFill="1" applyBorder="1" applyAlignment="1">
      <alignment horizontal="center"/>
    </xf>
    <xf numFmtId="0" fontId="2" fillId="0" borderId="42" xfId="0" applyFont="1" applyBorder="1" applyAlignment="1">
      <alignment horizontal="center" wrapText="1"/>
    </xf>
    <xf numFmtId="41" fontId="0" fillId="0" borderId="22" xfId="0" applyNumberFormat="1" applyBorder="1"/>
    <xf numFmtId="41" fontId="0" fillId="0" borderId="43" xfId="0" applyNumberFormat="1" applyBorder="1"/>
    <xf numFmtId="41" fontId="4" fillId="0" borderId="43" xfId="0" applyNumberFormat="1" applyFont="1" applyBorder="1"/>
    <xf numFmtId="41" fontId="2" fillId="0" borderId="44" xfId="0" applyNumberFormat="1" applyFont="1" applyBorder="1"/>
    <xf numFmtId="0" fontId="0" fillId="0" borderId="0" xfId="0" applyAlignment="1">
      <alignment horizontal="left" indent="2"/>
    </xf>
    <xf numFmtId="38" fontId="0" fillId="0" borderId="14" xfId="0" applyNumberFormat="1" applyFill="1" applyBorder="1"/>
    <xf numFmtId="0" fontId="7" fillId="0" borderId="0" xfId="0" applyFont="1" applyFill="1"/>
    <xf numFmtId="38" fontId="0" fillId="0" borderId="0" xfId="0" applyNumberFormat="1" applyFill="1"/>
    <xf numFmtId="0" fontId="8" fillId="0" borderId="47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0" xfId="0" applyFont="1" applyFill="1" applyBorder="1"/>
    <xf numFmtId="38" fontId="8" fillId="0" borderId="0" xfId="0" applyNumberFormat="1" applyFont="1" applyFill="1" applyBorder="1"/>
    <xf numFmtId="38" fontId="8" fillId="0" borderId="14" xfId="0" applyNumberFormat="1" applyFont="1" applyFill="1" applyBorder="1"/>
    <xf numFmtId="38" fontId="8" fillId="0" borderId="40" xfId="0" applyNumberFormat="1" applyFont="1" applyFill="1" applyBorder="1"/>
    <xf numFmtId="40" fontId="8" fillId="0" borderId="7" xfId="0" applyNumberFormat="1" applyFont="1" applyFill="1" applyBorder="1"/>
    <xf numFmtId="40" fontId="8" fillId="0" borderId="13" xfId="0" applyNumberFormat="1" applyFont="1" applyFill="1" applyBorder="1"/>
    <xf numFmtId="40" fontId="8" fillId="0" borderId="41" xfId="0" applyNumberFormat="1" applyFont="1" applyFill="1" applyBorder="1"/>
    <xf numFmtId="38" fontId="8" fillId="0" borderId="0" xfId="0" applyNumberFormat="1" applyFont="1" applyFill="1"/>
    <xf numFmtId="38" fontId="2" fillId="0" borderId="0" xfId="0" applyNumberFormat="1" applyFont="1" applyFill="1"/>
    <xf numFmtId="0" fontId="8" fillId="0" borderId="38" xfId="0" applyFont="1" applyFill="1" applyBorder="1" applyAlignment="1">
      <alignment horizontal="center" wrapText="1"/>
    </xf>
    <xf numFmtId="38" fontId="8" fillId="0" borderId="13" xfId="0" applyNumberFormat="1" applyFont="1" applyFill="1" applyBorder="1"/>
    <xf numFmtId="38" fontId="7" fillId="0" borderId="0" xfId="0" applyNumberFormat="1" applyFont="1" applyFill="1"/>
    <xf numFmtId="0" fontId="8" fillId="0" borderId="49" xfId="0" applyFont="1" applyFill="1" applyBorder="1" applyAlignment="1">
      <alignment horizontal="center" wrapText="1"/>
    </xf>
    <xf numFmtId="38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7" xfId="0" applyFont="1" applyBorder="1"/>
    <xf numFmtId="167" fontId="0" fillId="0" borderId="29" xfId="1" applyNumberFormat="1" applyFont="1" applyFill="1" applyBorder="1"/>
    <xf numFmtId="167" fontId="0" fillId="0" borderId="31" xfId="1" applyNumberFormat="1" applyFont="1" applyFill="1" applyBorder="1"/>
    <xf numFmtId="167" fontId="0" fillId="0" borderId="31" xfId="1" applyNumberFormat="1" applyFont="1" applyBorder="1"/>
    <xf numFmtId="167" fontId="0" fillId="0" borderId="31" xfId="0" applyNumberFormat="1" applyBorder="1"/>
    <xf numFmtId="38" fontId="7" fillId="4" borderId="25" xfId="0" applyNumberFormat="1" applyFont="1" applyFill="1" applyBorder="1"/>
    <xf numFmtId="38" fontId="0" fillId="4" borderId="14" xfId="0" applyNumberFormat="1" applyFill="1" applyBorder="1"/>
    <xf numFmtId="38" fontId="7" fillId="4" borderId="26" xfId="0" applyNumberFormat="1" applyFont="1" applyFill="1" applyBorder="1"/>
    <xf numFmtId="38" fontId="0" fillId="4" borderId="13" xfId="0" applyNumberFormat="1" applyFill="1" applyBorder="1"/>
    <xf numFmtId="38" fontId="7" fillId="4" borderId="0" xfId="0" applyNumberFormat="1" applyFont="1" applyFill="1" applyBorder="1"/>
    <xf numFmtId="38" fontId="7" fillId="4" borderId="40" xfId="0" applyNumberFormat="1" applyFont="1" applyFill="1" applyBorder="1"/>
    <xf numFmtId="38" fontId="7" fillId="4" borderId="7" xfId="0" applyNumberFormat="1" applyFont="1" applyFill="1" applyBorder="1"/>
    <xf numFmtId="38" fontId="7" fillId="4" borderId="41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8" fillId="0" borderId="0" xfId="2" applyFont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</cellXfs>
  <cellStyles count="4">
    <cellStyle name="Comma" xfId="1" builtinId="3"/>
    <cellStyle name="Comma 2" xfId="3" xr:uid="{7F3E0E82-6FD6-436D-A6C2-0A9D812E00F3}"/>
    <cellStyle name="Normal" xfId="0" builtinId="0"/>
    <cellStyle name="Normal 2" xfId="2" xr:uid="{19C5ED6E-5E8E-4E5C-941D-E9E6B7F66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41C3-9EAB-4A9C-88EC-75AEE47E5268}">
  <dimension ref="D4:I32"/>
  <sheetViews>
    <sheetView showGridLines="0" topLeftCell="C1" workbookViewId="0">
      <selection activeCell="D1" sqref="D1"/>
    </sheetView>
  </sheetViews>
  <sheetFormatPr defaultRowHeight="15" x14ac:dyDescent="0.25"/>
  <cols>
    <col min="4" max="4" width="22.140625" customWidth="1"/>
    <col min="5" max="5" width="9" customWidth="1"/>
    <col min="6" max="6" width="10.140625" customWidth="1"/>
    <col min="8" max="8" width="10.42578125" customWidth="1"/>
    <col min="9" max="9" width="10.5703125" customWidth="1"/>
  </cols>
  <sheetData>
    <row r="4" spans="4:9" ht="15.75" thickBot="1" x14ac:dyDescent="0.3"/>
    <row r="5" spans="4:9" ht="16.5" thickTop="1" x14ac:dyDescent="0.25">
      <c r="D5" s="163" t="s">
        <v>14</v>
      </c>
      <c r="E5" s="164"/>
      <c r="F5" s="164"/>
      <c r="G5" s="164"/>
      <c r="H5" s="164"/>
      <c r="I5" s="165"/>
    </row>
    <row r="6" spans="4:9" ht="15.75" thickBot="1" x14ac:dyDescent="0.3">
      <c r="D6" s="5"/>
      <c r="E6" s="6"/>
      <c r="F6" s="6"/>
      <c r="G6" s="6"/>
      <c r="H6" s="6"/>
      <c r="I6" s="7"/>
    </row>
    <row r="7" spans="4:9" ht="15.75" thickBot="1" x14ac:dyDescent="0.3">
      <c r="D7" s="9"/>
      <c r="E7" s="161" t="s">
        <v>11</v>
      </c>
      <c r="F7" s="162"/>
      <c r="G7" s="162"/>
      <c r="H7" s="166" t="s">
        <v>12</v>
      </c>
      <c r="I7" s="167"/>
    </row>
    <row r="8" spans="4:9" ht="30.75" thickBot="1" x14ac:dyDescent="0.3">
      <c r="D8" s="10"/>
      <c r="E8" s="12" t="s">
        <v>10</v>
      </c>
      <c r="F8" s="15" t="s">
        <v>15</v>
      </c>
      <c r="G8" s="120" t="s">
        <v>6</v>
      </c>
      <c r="H8" s="12" t="s">
        <v>1</v>
      </c>
      <c r="I8" s="13" t="s">
        <v>2</v>
      </c>
    </row>
    <row r="9" spans="4:9" x14ac:dyDescent="0.25">
      <c r="D9" s="5" t="s">
        <v>3</v>
      </c>
      <c r="E9" s="16">
        <v>3285</v>
      </c>
      <c r="F9" s="17">
        <v>3170.7</v>
      </c>
      <c r="G9" s="25">
        <v>3034</v>
      </c>
      <c r="H9" s="16">
        <v>3101</v>
      </c>
      <c r="I9" s="18">
        <v>2987</v>
      </c>
    </row>
    <row r="10" spans="4:9" x14ac:dyDescent="0.25">
      <c r="D10" s="5" t="s">
        <v>4</v>
      </c>
      <c r="E10" s="16">
        <v>654</v>
      </c>
      <c r="F10" s="17">
        <v>689.2</v>
      </c>
      <c r="G10" s="25">
        <v>664.6</v>
      </c>
      <c r="H10" s="16">
        <v>670</v>
      </c>
      <c r="I10" s="18">
        <v>653</v>
      </c>
    </row>
    <row r="11" spans="4:9" x14ac:dyDescent="0.25">
      <c r="D11" s="5" t="s">
        <v>5</v>
      </c>
      <c r="E11" s="19">
        <v>1048</v>
      </c>
      <c r="F11" s="20">
        <v>900</v>
      </c>
      <c r="G11" s="46">
        <v>1122.5999999999999</v>
      </c>
      <c r="H11" s="19">
        <v>964</v>
      </c>
      <c r="I11" s="21">
        <v>960</v>
      </c>
    </row>
    <row r="12" spans="4:9" ht="15.75" thickBot="1" x14ac:dyDescent="0.3">
      <c r="D12" s="11" t="s">
        <v>0</v>
      </c>
      <c r="E12" s="22">
        <v>4987</v>
      </c>
      <c r="F12" s="23">
        <v>4759.8999999999996</v>
      </c>
      <c r="G12" s="48">
        <v>4821.2</v>
      </c>
      <c r="H12" s="22">
        <v>4735</v>
      </c>
      <c r="I12" s="24">
        <v>4600</v>
      </c>
    </row>
    <row r="13" spans="4:9" ht="15.75" thickTop="1" x14ac:dyDescent="0.25">
      <c r="D13" s="5"/>
      <c r="E13" s="25"/>
      <c r="F13" s="25"/>
      <c r="G13" s="25"/>
      <c r="H13" s="26"/>
      <c r="I13" s="27"/>
    </row>
    <row r="14" spans="4:9" x14ac:dyDescent="0.25">
      <c r="D14" s="14" t="s">
        <v>13</v>
      </c>
      <c r="E14" s="28"/>
      <c r="F14" s="28"/>
      <c r="G14" s="25"/>
      <c r="H14" s="16"/>
      <c r="I14" s="18"/>
    </row>
    <row r="15" spans="4:9" x14ac:dyDescent="0.25">
      <c r="D15" s="5" t="s">
        <v>7</v>
      </c>
      <c r="E15" s="25"/>
      <c r="F15" s="25"/>
      <c r="G15" s="25"/>
      <c r="H15" s="16">
        <v>840</v>
      </c>
      <c r="I15" s="18">
        <v>839.53</v>
      </c>
    </row>
    <row r="16" spans="4:9" x14ac:dyDescent="0.25">
      <c r="D16" s="5" t="s">
        <v>8</v>
      </c>
      <c r="E16" s="25"/>
      <c r="F16" s="25"/>
      <c r="G16" s="25"/>
      <c r="H16" s="16">
        <v>52</v>
      </c>
      <c r="I16" s="18">
        <v>50.07</v>
      </c>
    </row>
    <row r="17" spans="4:9" x14ac:dyDescent="0.25">
      <c r="D17" s="5" t="s">
        <v>9</v>
      </c>
      <c r="E17" s="25"/>
      <c r="F17" s="25"/>
      <c r="G17" s="25"/>
      <c r="H17" s="29">
        <v>72</v>
      </c>
      <c r="I17" s="30">
        <v>71</v>
      </c>
    </row>
    <row r="18" spans="4:9" ht="15.75" thickBot="1" x14ac:dyDescent="0.3">
      <c r="D18" s="8" t="s">
        <v>0</v>
      </c>
      <c r="E18" s="31"/>
      <c r="F18" s="31"/>
      <c r="G18" s="31"/>
      <c r="H18" s="22">
        <v>964</v>
      </c>
      <c r="I18" s="24">
        <f>SUM(I15:I17)</f>
        <v>960.6</v>
      </c>
    </row>
    <row r="19" spans="4:9" ht="15.75" thickTop="1" x14ac:dyDescent="0.25">
      <c r="D19" s="41"/>
      <c r="E19" s="42"/>
      <c r="F19" s="42"/>
      <c r="G19" s="42"/>
      <c r="H19" s="121"/>
      <c r="I19" s="27"/>
    </row>
    <row r="20" spans="4:9" x14ac:dyDescent="0.25">
      <c r="D20" s="43" t="s">
        <v>179</v>
      </c>
      <c r="E20" s="6"/>
      <c r="F20" s="6"/>
      <c r="G20" s="6"/>
      <c r="H20" s="122"/>
      <c r="I20" s="18"/>
    </row>
    <row r="21" spans="4:9" x14ac:dyDescent="0.25">
      <c r="D21" s="44" t="s">
        <v>17</v>
      </c>
      <c r="E21" s="6"/>
      <c r="F21" s="6"/>
      <c r="G21" s="6"/>
      <c r="H21" s="122">
        <v>4735</v>
      </c>
      <c r="I21" s="18">
        <v>4600</v>
      </c>
    </row>
    <row r="22" spans="4:9" x14ac:dyDescent="0.25">
      <c r="D22" s="45" t="s">
        <v>16</v>
      </c>
      <c r="E22" s="25"/>
      <c r="F22" s="25"/>
      <c r="G22" s="25"/>
      <c r="H22" s="123">
        <v>-433.89764899380793</v>
      </c>
      <c r="I22" s="21">
        <f>'EG on SoCal Gas System'!K125-'EG on SoCal Gas System'!J125</f>
        <v>-318.25072561919478</v>
      </c>
    </row>
    <row r="23" spans="4:9" ht="15.75" thickBot="1" x14ac:dyDescent="0.3">
      <c r="D23" s="11" t="s">
        <v>18</v>
      </c>
      <c r="E23" s="47"/>
      <c r="F23" s="47"/>
      <c r="G23" s="47"/>
      <c r="H23" s="124">
        <v>4301.1023510061923</v>
      </c>
      <c r="I23" s="24">
        <f>SUM(I21:I22)</f>
        <v>4281.7492743808052</v>
      </c>
    </row>
    <row r="24" spans="4:9" ht="15.75" thickTop="1" x14ac:dyDescent="0.25"/>
    <row r="25" spans="4:9" x14ac:dyDescent="0.25">
      <c r="D25" s="1" t="s">
        <v>210</v>
      </c>
    </row>
    <row r="26" spans="4:9" x14ac:dyDescent="0.25">
      <c r="D26" t="s">
        <v>212</v>
      </c>
    </row>
    <row r="27" spans="4:9" x14ac:dyDescent="0.25">
      <c r="D27" t="s">
        <v>211</v>
      </c>
    </row>
    <row r="28" spans="4:9" x14ac:dyDescent="0.25">
      <c r="D28" s="125" t="s">
        <v>213</v>
      </c>
    </row>
    <row r="29" spans="4:9" x14ac:dyDescent="0.25">
      <c r="D29" s="125" t="s">
        <v>214</v>
      </c>
    </row>
    <row r="30" spans="4:9" ht="6" customHeight="1" x14ac:dyDescent="0.25">
      <c r="D30" s="125"/>
    </row>
    <row r="31" spans="4:9" x14ac:dyDescent="0.25">
      <c r="D31" t="s">
        <v>215</v>
      </c>
    </row>
    <row r="32" spans="4:9" x14ac:dyDescent="0.25">
      <c r="D32" t="s">
        <v>216</v>
      </c>
    </row>
  </sheetData>
  <mergeCells count="3">
    <mergeCell ref="E7:G7"/>
    <mergeCell ref="D5:I5"/>
    <mergeCell ref="H7:I7"/>
  </mergeCells>
  <phoneticPr fontId="5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5928-CA2B-4A9A-8311-31F446DAFEA1}">
  <sheetPr>
    <pageSetUpPr fitToPage="1"/>
  </sheetPr>
  <dimension ref="B3:H28"/>
  <sheetViews>
    <sheetView showGridLines="0" topLeftCell="A2" workbookViewId="0">
      <selection activeCell="B2" sqref="B2"/>
    </sheetView>
  </sheetViews>
  <sheetFormatPr defaultColWidth="8.7109375" defaultRowHeight="15" x14ac:dyDescent="0.25"/>
  <cols>
    <col min="1" max="1" width="8.7109375" style="101"/>
    <col min="2" max="8" width="15.7109375" style="101" customWidth="1"/>
    <col min="9" max="9" width="11.5703125" style="101" customWidth="1"/>
    <col min="10" max="10" width="9.7109375" style="101" customWidth="1"/>
    <col min="11" max="16384" width="8.7109375" style="101"/>
  </cols>
  <sheetData>
    <row r="3" spans="2:8" ht="23.25" x14ac:dyDescent="0.35">
      <c r="B3" s="168" t="s">
        <v>189</v>
      </c>
      <c r="C3" s="168"/>
      <c r="D3" s="168"/>
      <c r="E3" s="168"/>
      <c r="F3" s="168"/>
      <c r="G3" s="168"/>
      <c r="H3" s="168"/>
    </row>
    <row r="4" spans="2:8" ht="19.5" thickBot="1" x14ac:dyDescent="0.35">
      <c r="B4" s="103"/>
      <c r="C4" s="103"/>
      <c r="D4" s="103"/>
      <c r="E4" s="103"/>
      <c r="F4" s="103"/>
      <c r="G4" s="103"/>
      <c r="H4" s="103"/>
    </row>
    <row r="5" spans="2:8" ht="64.5" thickTop="1" thickBot="1" x14ac:dyDescent="0.4">
      <c r="B5" s="105" t="s">
        <v>190</v>
      </c>
      <c r="C5" s="106" t="s">
        <v>204</v>
      </c>
      <c r="D5" s="106" t="s">
        <v>205</v>
      </c>
      <c r="E5" s="106" t="s">
        <v>209</v>
      </c>
      <c r="F5" s="106" t="s">
        <v>206</v>
      </c>
      <c r="G5" s="106" t="s">
        <v>207</v>
      </c>
      <c r="H5" s="107" t="s">
        <v>208</v>
      </c>
    </row>
    <row r="6" spans="2:8" ht="19.5" thickTop="1" x14ac:dyDescent="0.3">
      <c r="B6" s="108">
        <v>2020</v>
      </c>
      <c r="C6" s="109">
        <v>2752</v>
      </c>
      <c r="D6" s="109">
        <v>400</v>
      </c>
      <c r="E6" s="109">
        <v>103</v>
      </c>
      <c r="F6" s="109">
        <v>661</v>
      </c>
      <c r="G6" s="109">
        <v>1068</v>
      </c>
      <c r="H6" s="110">
        <f>SUM(C6:G6)</f>
        <v>4984</v>
      </c>
    </row>
    <row r="7" spans="2:8" ht="18.75" x14ac:dyDescent="0.3">
      <c r="B7" s="108">
        <v>2021</v>
      </c>
      <c r="C7" s="109">
        <v>2732</v>
      </c>
      <c r="D7" s="109">
        <v>399</v>
      </c>
      <c r="E7" s="109">
        <v>104</v>
      </c>
      <c r="F7" s="109">
        <v>659</v>
      </c>
      <c r="G7" s="109">
        <v>1072</v>
      </c>
      <c r="H7" s="110">
        <f>SUM(C7:G7)</f>
        <v>4966</v>
      </c>
    </row>
    <row r="8" spans="2:8" ht="18.75" x14ac:dyDescent="0.3">
      <c r="B8" s="108">
        <v>2022</v>
      </c>
      <c r="C8" s="109">
        <v>2718</v>
      </c>
      <c r="D8" s="109">
        <v>400</v>
      </c>
      <c r="E8" s="109">
        <v>105</v>
      </c>
      <c r="F8" s="109">
        <v>664</v>
      </c>
      <c r="G8" s="109">
        <v>1105</v>
      </c>
      <c r="H8" s="110">
        <f t="shared" ref="H8:H15" si="0">SUM(C8:G8)</f>
        <v>4992</v>
      </c>
    </row>
    <row r="9" spans="2:8" ht="18.75" x14ac:dyDescent="0.3">
      <c r="B9" s="108">
        <v>2023</v>
      </c>
      <c r="C9" s="109">
        <v>2698</v>
      </c>
      <c r="D9" s="109">
        <v>398</v>
      </c>
      <c r="E9" s="109">
        <v>105</v>
      </c>
      <c r="F9" s="109">
        <v>668</v>
      </c>
      <c r="G9" s="109">
        <v>1106</v>
      </c>
      <c r="H9" s="110">
        <f t="shared" si="0"/>
        <v>4975</v>
      </c>
    </row>
    <row r="10" spans="2:8" ht="18.75" x14ac:dyDescent="0.3">
      <c r="B10" s="108">
        <v>2024</v>
      </c>
      <c r="C10" s="109">
        <v>2676</v>
      </c>
      <c r="D10" s="109">
        <v>397</v>
      </c>
      <c r="E10" s="109">
        <v>106</v>
      </c>
      <c r="F10" s="109">
        <v>671</v>
      </c>
      <c r="G10" s="109">
        <v>1089</v>
      </c>
      <c r="H10" s="110">
        <f t="shared" si="0"/>
        <v>4939</v>
      </c>
    </row>
    <row r="11" spans="2:8" ht="18.75" x14ac:dyDescent="0.3">
      <c r="B11" s="108">
        <v>2025</v>
      </c>
      <c r="C11" s="109">
        <v>2652</v>
      </c>
      <c r="D11" s="109">
        <v>395</v>
      </c>
      <c r="E11" s="109">
        <v>107</v>
      </c>
      <c r="F11" s="109">
        <v>674</v>
      </c>
      <c r="G11" s="109">
        <v>1119</v>
      </c>
      <c r="H11" s="110">
        <f t="shared" si="0"/>
        <v>4947</v>
      </c>
    </row>
    <row r="12" spans="2:8" ht="18.75" x14ac:dyDescent="0.3">
      <c r="B12" s="108">
        <v>2026</v>
      </c>
      <c r="C12" s="109">
        <v>2626</v>
      </c>
      <c r="D12" s="109">
        <v>394</v>
      </c>
      <c r="E12" s="109">
        <v>108</v>
      </c>
      <c r="F12" s="109">
        <v>674</v>
      </c>
      <c r="G12" s="109">
        <v>1101</v>
      </c>
      <c r="H12" s="110">
        <f t="shared" si="0"/>
        <v>4903</v>
      </c>
    </row>
    <row r="13" spans="2:8" ht="18.75" x14ac:dyDescent="0.3">
      <c r="B13" s="111">
        <v>2027</v>
      </c>
      <c r="C13" s="112">
        <v>2601</v>
      </c>
      <c r="D13" s="113">
        <v>392.8</v>
      </c>
      <c r="E13" s="113">
        <f>((($C$13/$C$12)+($D$13/$D$12))/2)*E12</f>
        <v>107.32144312439834</v>
      </c>
      <c r="F13" s="113">
        <f>((($C$13/$C$12)+($D$13/$D$12))/2)*F12</f>
        <v>669.76530246152299</v>
      </c>
      <c r="G13" s="113">
        <f>'Hydraulic Demand Comparison'!H18</f>
        <v>964</v>
      </c>
      <c r="H13" s="114">
        <f t="shared" si="0"/>
        <v>4734.8867455859217</v>
      </c>
    </row>
    <row r="14" spans="2:8" ht="18.75" x14ac:dyDescent="0.3">
      <c r="B14" s="108">
        <v>2030</v>
      </c>
      <c r="C14" s="115">
        <v>2529.9</v>
      </c>
      <c r="D14" s="109">
        <v>389.9</v>
      </c>
      <c r="E14" s="109">
        <f>(((C14/C13)+(D14/D13))/2)*E13</f>
        <v>105.45842163521087</v>
      </c>
      <c r="F14" s="109">
        <f>((($C$14/$C$13)+($D$14/$D$13))/2)*F13</f>
        <v>658.13866835307522</v>
      </c>
      <c r="G14" s="109"/>
      <c r="H14" s="110">
        <f t="shared" si="0"/>
        <v>3683.3970899882861</v>
      </c>
    </row>
    <row r="15" spans="2:8" ht="19.5" thickBot="1" x14ac:dyDescent="0.35">
      <c r="B15" s="116">
        <v>2035</v>
      </c>
      <c r="C15" s="117">
        <v>2493</v>
      </c>
      <c r="D15" s="118">
        <v>389.6</v>
      </c>
      <c r="E15" s="118">
        <f>(((C15/C14)+(D15/D14))/2)*E14</f>
        <v>104.64876540459848</v>
      </c>
      <c r="F15" s="118">
        <f>((($C$15/$C$14)+($D$15/$D$14))/2)*F14</f>
        <v>653.08581372869787</v>
      </c>
      <c r="G15" s="118">
        <f>'Hydraulic Demand Comparison'!I18</f>
        <v>960.6</v>
      </c>
      <c r="H15" s="119">
        <f t="shared" si="0"/>
        <v>4600.9345791332962</v>
      </c>
    </row>
    <row r="16" spans="2:8" ht="15.75" thickTop="1" x14ac:dyDescent="0.25"/>
    <row r="18" spans="2:2" x14ac:dyDescent="0.25">
      <c r="B18" s="102" t="s">
        <v>191</v>
      </c>
    </row>
    <row r="19" spans="2:2" ht="17.25" x14ac:dyDescent="0.25">
      <c r="B19" s="101" t="s">
        <v>192</v>
      </c>
    </row>
    <row r="20" spans="2:2" ht="17.25" x14ac:dyDescent="0.25">
      <c r="B20" s="101" t="s">
        <v>193</v>
      </c>
    </row>
    <row r="21" spans="2:2" ht="17.25" x14ac:dyDescent="0.25">
      <c r="B21" s="101" t="s">
        <v>194</v>
      </c>
    </row>
    <row r="22" spans="2:2" x14ac:dyDescent="0.25">
      <c r="B22" s="101" t="s">
        <v>195</v>
      </c>
    </row>
    <row r="23" spans="2:2" x14ac:dyDescent="0.25">
      <c r="B23" s="101" t="s">
        <v>196</v>
      </c>
    </row>
    <row r="24" spans="2:2" ht="17.25" x14ac:dyDescent="0.25">
      <c r="B24" s="104" t="s">
        <v>201</v>
      </c>
    </row>
    <row r="25" spans="2:2" x14ac:dyDescent="0.25">
      <c r="B25" s="101" t="s">
        <v>200</v>
      </c>
    </row>
    <row r="26" spans="2:2" ht="17.25" x14ac:dyDescent="0.25">
      <c r="B26" s="101" t="s">
        <v>197</v>
      </c>
    </row>
    <row r="27" spans="2:2" x14ac:dyDescent="0.25">
      <c r="B27" s="101" t="s">
        <v>203</v>
      </c>
    </row>
    <row r="28" spans="2:2" x14ac:dyDescent="0.25">
      <c r="B28" s="101" t="s">
        <v>202</v>
      </c>
    </row>
  </sheetData>
  <mergeCells count="1">
    <mergeCell ref="B3:H3"/>
  </mergeCells>
  <pageMargins left="0.7" right="0.7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BDB7-522F-4FC7-9684-590464589EC0}">
  <dimension ref="B1:S140"/>
  <sheetViews>
    <sheetView showGridLines="0" tabSelected="1" workbookViewId="0">
      <selection activeCell="M1" sqref="M1"/>
    </sheetView>
  </sheetViews>
  <sheetFormatPr defaultRowHeight="15" x14ac:dyDescent="0.25"/>
  <cols>
    <col min="3" max="3" width="46" bestFit="1" customWidth="1"/>
    <col min="4" max="4" width="11" style="93" customWidth="1"/>
    <col min="5" max="5" width="11" hidden="1" customWidth="1"/>
    <col min="6" max="6" width="11.42578125" customWidth="1"/>
    <col min="7" max="7" width="11.42578125" hidden="1" customWidth="1"/>
    <col min="8" max="8" width="14.5703125" style="32" customWidth="1"/>
    <col min="9" max="9" width="15.85546875" style="127" customWidth="1"/>
    <col min="10" max="10" width="13.85546875" style="128" customWidth="1"/>
    <col min="11" max="11" width="14.5703125" style="128" customWidth="1"/>
    <col min="12" max="12" width="30.7109375" style="3" customWidth="1"/>
    <col min="13" max="14" width="13.85546875" style="33" customWidth="1"/>
    <col min="16" max="16" width="10.7109375" bestFit="1" customWidth="1"/>
    <col min="17" max="17" width="7.7109375" customWidth="1"/>
    <col min="18" max="18" width="9.28515625" customWidth="1"/>
    <col min="19" max="19" width="7.7109375" customWidth="1"/>
  </cols>
  <sheetData>
    <row r="1" spans="2:18" ht="18.75" x14ac:dyDescent="0.3">
      <c r="B1" s="174" t="s">
        <v>183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2:18" ht="15.75" thickBot="1" x14ac:dyDescent="0.3"/>
    <row r="3" spans="2:18" ht="15.75" thickTop="1" x14ac:dyDescent="0.25">
      <c r="B3" s="61"/>
      <c r="C3" s="62"/>
      <c r="D3" s="94"/>
      <c r="E3" s="62"/>
      <c r="F3" s="62"/>
      <c r="G3" s="63"/>
      <c r="H3" s="175" t="s">
        <v>19</v>
      </c>
      <c r="I3" s="176"/>
      <c r="J3" s="177" t="s">
        <v>20</v>
      </c>
      <c r="K3" s="178"/>
      <c r="L3" s="49"/>
      <c r="M3" s="34"/>
      <c r="N3" s="34"/>
      <c r="Q3" s="173"/>
      <c r="R3" s="173"/>
    </row>
    <row r="4" spans="2:18" ht="72" customHeight="1" thickBot="1" x14ac:dyDescent="0.3">
      <c r="B4" s="64" t="s">
        <v>21</v>
      </c>
      <c r="C4" s="65" t="s">
        <v>22</v>
      </c>
      <c r="D4" s="67" t="s">
        <v>181</v>
      </c>
      <c r="E4" s="66" t="s">
        <v>23</v>
      </c>
      <c r="F4" s="67" t="s">
        <v>24</v>
      </c>
      <c r="G4" s="68" t="s">
        <v>25</v>
      </c>
      <c r="H4" s="56" t="s">
        <v>184</v>
      </c>
      <c r="I4" s="129" t="s">
        <v>185</v>
      </c>
      <c r="J4" s="130" t="s">
        <v>186</v>
      </c>
      <c r="K4" s="144" t="s">
        <v>185</v>
      </c>
      <c r="L4" s="55" t="s">
        <v>27</v>
      </c>
      <c r="M4" s="35"/>
      <c r="N4" s="35"/>
      <c r="Q4" s="1"/>
      <c r="R4" s="1"/>
    </row>
    <row r="5" spans="2:18" ht="15.75" thickTop="1" x14ac:dyDescent="0.25">
      <c r="B5" s="61" t="s">
        <v>28</v>
      </c>
      <c r="C5" s="62" t="s">
        <v>31</v>
      </c>
      <c r="D5" s="94">
        <v>62574</v>
      </c>
      <c r="E5" s="62" t="s">
        <v>32</v>
      </c>
      <c r="F5" s="69">
        <v>1</v>
      </c>
      <c r="G5" s="149">
        <v>13.4</v>
      </c>
      <c r="H5" s="153"/>
      <c r="I5" s="157"/>
      <c r="J5" s="154"/>
      <c r="K5" s="158"/>
      <c r="L5" s="50" t="s">
        <v>166</v>
      </c>
    </row>
    <row r="6" spans="2:18" x14ac:dyDescent="0.25">
      <c r="B6" s="70" t="s">
        <v>28</v>
      </c>
      <c r="C6" s="71" t="s">
        <v>33</v>
      </c>
      <c r="D6" s="91">
        <v>50610</v>
      </c>
      <c r="E6" s="71" t="s">
        <v>32</v>
      </c>
      <c r="F6" s="72">
        <v>1.2</v>
      </c>
      <c r="G6" s="150">
        <v>18.8</v>
      </c>
      <c r="H6" s="153"/>
      <c r="I6" s="157"/>
      <c r="J6" s="154"/>
      <c r="K6" s="158"/>
      <c r="L6" s="50" t="s">
        <v>166</v>
      </c>
    </row>
    <row r="7" spans="2:18" x14ac:dyDescent="0.25">
      <c r="B7" s="70" t="s">
        <v>28</v>
      </c>
      <c r="C7" s="71" t="s">
        <v>34</v>
      </c>
      <c r="D7" s="91">
        <v>10677</v>
      </c>
      <c r="E7" s="71" t="s">
        <v>35</v>
      </c>
      <c r="F7" s="72">
        <v>69</v>
      </c>
      <c r="G7" s="150">
        <v>21.3</v>
      </c>
      <c r="H7" s="153"/>
      <c r="I7" s="157"/>
      <c r="J7" s="154"/>
      <c r="K7" s="158"/>
      <c r="L7" s="50" t="s">
        <v>167</v>
      </c>
    </row>
    <row r="8" spans="2:18" x14ac:dyDescent="0.25">
      <c r="B8" s="70" t="s">
        <v>36</v>
      </c>
      <c r="C8" s="71" t="s">
        <v>37</v>
      </c>
      <c r="D8" s="91">
        <v>408</v>
      </c>
      <c r="E8" s="71" t="s">
        <v>38</v>
      </c>
      <c r="F8" s="72">
        <v>576</v>
      </c>
      <c r="G8" s="150">
        <v>23.8</v>
      </c>
      <c r="H8" s="153"/>
      <c r="I8" s="157"/>
      <c r="J8" s="154"/>
      <c r="K8" s="158"/>
      <c r="L8" s="50" t="s">
        <v>166</v>
      </c>
    </row>
    <row r="9" spans="2:18" x14ac:dyDescent="0.25">
      <c r="B9" s="70" t="s">
        <v>36</v>
      </c>
      <c r="C9" s="71" t="s">
        <v>39</v>
      </c>
      <c r="D9" s="91">
        <v>7987</v>
      </c>
      <c r="E9" s="71" t="s">
        <v>35</v>
      </c>
      <c r="F9" s="72">
        <v>48</v>
      </c>
      <c r="G9" s="150">
        <v>23.8</v>
      </c>
      <c r="H9" s="153"/>
      <c r="I9" s="157"/>
      <c r="J9" s="154"/>
      <c r="K9" s="158"/>
      <c r="L9" s="50" t="s">
        <v>166</v>
      </c>
    </row>
    <row r="10" spans="2:18" x14ac:dyDescent="0.25">
      <c r="B10" s="70" t="s">
        <v>36</v>
      </c>
      <c r="C10" s="71" t="s">
        <v>40</v>
      </c>
      <c r="D10" s="91">
        <v>56046</v>
      </c>
      <c r="E10" s="71" t="s">
        <v>41</v>
      </c>
      <c r="F10" s="72">
        <v>301</v>
      </c>
      <c r="G10" s="150">
        <v>23.8</v>
      </c>
      <c r="H10" s="153"/>
      <c r="I10" s="157"/>
      <c r="J10" s="154"/>
      <c r="K10" s="158"/>
      <c r="L10" s="50" t="s">
        <v>166</v>
      </c>
    </row>
    <row r="11" spans="2:18" x14ac:dyDescent="0.25">
      <c r="B11" s="70" t="s">
        <v>36</v>
      </c>
      <c r="C11" s="71" t="s">
        <v>42</v>
      </c>
      <c r="D11" s="91">
        <v>6013</v>
      </c>
      <c r="E11" s="71" t="s">
        <v>35</v>
      </c>
      <c r="F11" s="72">
        <v>99</v>
      </c>
      <c r="G11" s="150">
        <v>23.9</v>
      </c>
      <c r="H11" s="153"/>
      <c r="I11" s="157"/>
      <c r="J11" s="154"/>
      <c r="K11" s="158"/>
      <c r="L11" s="50" t="s">
        <v>166</v>
      </c>
    </row>
    <row r="12" spans="2:18" x14ac:dyDescent="0.25">
      <c r="B12" s="70" t="s">
        <v>36</v>
      </c>
      <c r="C12" s="71" t="s">
        <v>43</v>
      </c>
      <c r="D12" s="91">
        <v>377</v>
      </c>
      <c r="E12" s="71" t="s">
        <v>35</v>
      </c>
      <c r="F12" s="72">
        <v>238</v>
      </c>
      <c r="G12" s="151">
        <v>31.4</v>
      </c>
      <c r="H12" s="153"/>
      <c r="I12" s="157"/>
      <c r="J12" s="154"/>
      <c r="K12" s="158"/>
      <c r="L12" s="50" t="s">
        <v>166</v>
      </c>
    </row>
    <row r="13" spans="2:18" x14ac:dyDescent="0.25">
      <c r="B13" s="70" t="s">
        <v>36</v>
      </c>
      <c r="C13" s="71" t="s">
        <v>44</v>
      </c>
      <c r="D13" s="91">
        <v>404</v>
      </c>
      <c r="E13" s="71" t="s">
        <v>41</v>
      </c>
      <c r="F13" s="72">
        <v>783</v>
      </c>
      <c r="G13" s="150">
        <v>34.4</v>
      </c>
      <c r="H13" s="153"/>
      <c r="I13" s="157"/>
      <c r="J13" s="154"/>
      <c r="K13" s="158"/>
      <c r="L13" s="50" t="s">
        <v>166</v>
      </c>
    </row>
    <row r="14" spans="2:18" x14ac:dyDescent="0.25">
      <c r="B14" s="70" t="s">
        <v>28</v>
      </c>
      <c r="C14" s="71" t="s">
        <v>45</v>
      </c>
      <c r="D14" s="91">
        <v>10213</v>
      </c>
      <c r="E14" s="71" t="s">
        <v>35</v>
      </c>
      <c r="F14" s="72">
        <v>180.1</v>
      </c>
      <c r="G14" s="150">
        <v>35.4</v>
      </c>
      <c r="H14" s="153"/>
      <c r="I14" s="157"/>
      <c r="J14" s="154"/>
      <c r="K14" s="158"/>
      <c r="L14" s="50" t="s">
        <v>166</v>
      </c>
    </row>
    <row r="15" spans="2:18" x14ac:dyDescent="0.25">
      <c r="B15" s="70" t="s">
        <v>28</v>
      </c>
      <c r="C15" s="71" t="s">
        <v>46</v>
      </c>
      <c r="D15" s="91">
        <v>356</v>
      </c>
      <c r="E15" s="71" t="s">
        <v>35</v>
      </c>
      <c r="F15" s="72">
        <v>830</v>
      </c>
      <c r="G15" s="150">
        <v>39.5</v>
      </c>
      <c r="H15" s="153"/>
      <c r="I15" s="157"/>
      <c r="J15" s="154"/>
      <c r="K15" s="158"/>
      <c r="L15" s="50" t="s">
        <v>166</v>
      </c>
    </row>
    <row r="16" spans="2:18" x14ac:dyDescent="0.25">
      <c r="B16" s="70" t="s">
        <v>28</v>
      </c>
      <c r="C16" s="71" t="s">
        <v>47</v>
      </c>
      <c r="D16" s="91">
        <v>57515</v>
      </c>
      <c r="E16" s="71" t="s">
        <v>35</v>
      </c>
      <c r="F16" s="72">
        <v>485</v>
      </c>
      <c r="G16" s="152">
        <v>40.4</v>
      </c>
      <c r="H16" s="153"/>
      <c r="I16" s="157"/>
      <c r="J16" s="154"/>
      <c r="K16" s="158"/>
      <c r="L16" s="50" t="s">
        <v>166</v>
      </c>
    </row>
    <row r="17" spans="2:19" x14ac:dyDescent="0.25">
      <c r="B17" s="70" t="s">
        <v>28</v>
      </c>
      <c r="C17" s="71" t="s">
        <v>48</v>
      </c>
      <c r="D17" s="91">
        <v>50851</v>
      </c>
      <c r="E17" s="71" t="s">
        <v>38</v>
      </c>
      <c r="F17" s="72">
        <v>31.1</v>
      </c>
      <c r="G17" s="150">
        <v>41</v>
      </c>
      <c r="H17" s="153"/>
      <c r="I17" s="157"/>
      <c r="J17" s="154"/>
      <c r="K17" s="158"/>
      <c r="L17" s="50" t="s">
        <v>168</v>
      </c>
      <c r="P17" s="1"/>
      <c r="Q17" s="37"/>
      <c r="R17" s="37"/>
      <c r="S17" s="38"/>
    </row>
    <row r="18" spans="2:19" x14ac:dyDescent="0.25">
      <c r="B18" s="70" t="s">
        <v>28</v>
      </c>
      <c r="C18" s="71" t="s">
        <v>49</v>
      </c>
      <c r="D18" s="91">
        <v>420</v>
      </c>
      <c r="E18" s="71" t="s">
        <v>35</v>
      </c>
      <c r="F18" s="72">
        <v>73</v>
      </c>
      <c r="G18" s="151">
        <v>42.9</v>
      </c>
      <c r="H18" s="153"/>
      <c r="I18" s="157"/>
      <c r="J18" s="154"/>
      <c r="K18" s="158"/>
      <c r="L18" s="50" t="s">
        <v>166</v>
      </c>
    </row>
    <row r="19" spans="2:19" x14ac:dyDescent="0.25">
      <c r="B19" s="70" t="s">
        <v>28</v>
      </c>
      <c r="C19" s="71" t="s">
        <v>50</v>
      </c>
      <c r="D19" s="91">
        <v>422</v>
      </c>
      <c r="E19" s="71" t="s">
        <v>41</v>
      </c>
      <c r="F19" s="72">
        <v>235.6</v>
      </c>
      <c r="G19" s="151">
        <v>42.9</v>
      </c>
      <c r="H19" s="153"/>
      <c r="I19" s="157"/>
      <c r="J19" s="154"/>
      <c r="K19" s="158"/>
      <c r="L19" s="50" t="s">
        <v>166</v>
      </c>
    </row>
    <row r="20" spans="2:19" x14ac:dyDescent="0.25">
      <c r="B20" s="70" t="s">
        <v>28</v>
      </c>
      <c r="C20" s="71" t="s">
        <v>51</v>
      </c>
      <c r="D20" s="91">
        <v>62458</v>
      </c>
      <c r="E20" s="71" t="s">
        <v>32</v>
      </c>
      <c r="F20" s="72">
        <v>1</v>
      </c>
      <c r="G20" s="151">
        <v>42.9</v>
      </c>
      <c r="H20" s="153"/>
      <c r="I20" s="157"/>
      <c r="J20" s="154"/>
      <c r="K20" s="158"/>
      <c r="L20" s="50" t="s">
        <v>166</v>
      </c>
    </row>
    <row r="21" spans="2:19" x14ac:dyDescent="0.25">
      <c r="B21" s="70" t="s">
        <v>28</v>
      </c>
      <c r="C21" s="71" t="s">
        <v>52</v>
      </c>
      <c r="D21" s="91">
        <v>56475</v>
      </c>
      <c r="E21" s="71" t="s">
        <v>35</v>
      </c>
      <c r="F21" s="72">
        <v>47</v>
      </c>
      <c r="G21" s="152">
        <v>44</v>
      </c>
      <c r="H21" s="153"/>
      <c r="I21" s="157"/>
      <c r="J21" s="154"/>
      <c r="K21" s="158"/>
      <c r="L21" s="50" t="s">
        <v>166</v>
      </c>
    </row>
    <row r="22" spans="2:19" x14ac:dyDescent="0.25">
      <c r="B22" s="70" t="s">
        <v>28</v>
      </c>
      <c r="C22" s="71" t="s">
        <v>53</v>
      </c>
      <c r="D22" s="91">
        <v>10169</v>
      </c>
      <c r="E22" s="71" t="s">
        <v>32</v>
      </c>
      <c r="F22" s="72">
        <v>55.8</v>
      </c>
      <c r="G22" s="150">
        <v>44.2</v>
      </c>
      <c r="H22" s="153"/>
      <c r="I22" s="157"/>
      <c r="J22" s="154"/>
      <c r="K22" s="158"/>
      <c r="L22" s="50" t="s">
        <v>166</v>
      </c>
    </row>
    <row r="23" spans="2:19" x14ac:dyDescent="0.25">
      <c r="B23" s="70" t="s">
        <v>28</v>
      </c>
      <c r="C23" s="71" t="s">
        <v>54</v>
      </c>
      <c r="D23" s="91">
        <v>50541</v>
      </c>
      <c r="E23" s="71" t="s">
        <v>35</v>
      </c>
      <c r="F23" s="72">
        <v>101.7</v>
      </c>
      <c r="G23" s="150">
        <v>47.1</v>
      </c>
      <c r="H23" s="153"/>
      <c r="I23" s="157"/>
      <c r="J23" s="154"/>
      <c r="K23" s="158"/>
      <c r="L23" s="50" t="s">
        <v>166</v>
      </c>
    </row>
    <row r="24" spans="2:19" x14ac:dyDescent="0.25">
      <c r="B24" s="70" t="s">
        <v>28</v>
      </c>
      <c r="C24" s="71" t="s">
        <v>55</v>
      </c>
      <c r="D24" s="91">
        <v>50216</v>
      </c>
      <c r="E24" s="71" t="s">
        <v>35</v>
      </c>
      <c r="F24" s="72">
        <v>398</v>
      </c>
      <c r="G24" s="150">
        <v>49.4</v>
      </c>
      <c r="H24" s="153"/>
      <c r="I24" s="157"/>
      <c r="J24" s="154"/>
      <c r="K24" s="158"/>
      <c r="L24" s="50" t="s">
        <v>166</v>
      </c>
    </row>
    <row r="25" spans="2:19" x14ac:dyDescent="0.25">
      <c r="B25" s="70" t="s">
        <v>36</v>
      </c>
      <c r="C25" s="71" t="s">
        <v>56</v>
      </c>
      <c r="D25" s="91">
        <v>399</v>
      </c>
      <c r="E25" s="71" t="s">
        <v>35</v>
      </c>
      <c r="F25" s="72">
        <v>439</v>
      </c>
      <c r="G25" s="150">
        <v>55.4</v>
      </c>
      <c r="H25" s="153"/>
      <c r="I25" s="157"/>
      <c r="J25" s="154"/>
      <c r="K25" s="158"/>
      <c r="L25" s="50" t="s">
        <v>166</v>
      </c>
    </row>
    <row r="26" spans="2:19" x14ac:dyDescent="0.25">
      <c r="B26" s="70" t="s">
        <v>28</v>
      </c>
      <c r="C26" s="71" t="s">
        <v>57</v>
      </c>
      <c r="D26" s="91">
        <v>341</v>
      </c>
      <c r="E26" s="71" t="s">
        <v>35</v>
      </c>
      <c r="F26" s="72">
        <v>260</v>
      </c>
      <c r="G26" s="151">
        <v>55.4</v>
      </c>
      <c r="H26" s="153"/>
      <c r="I26" s="157"/>
      <c r="J26" s="154"/>
      <c r="K26" s="158"/>
      <c r="L26" s="50" t="s">
        <v>166</v>
      </c>
    </row>
    <row r="27" spans="2:19" x14ac:dyDescent="0.25">
      <c r="B27" s="70" t="s">
        <v>28</v>
      </c>
      <c r="C27" s="71" t="s">
        <v>58</v>
      </c>
      <c r="D27" s="91">
        <v>57901</v>
      </c>
      <c r="E27" s="71" t="s">
        <v>41</v>
      </c>
      <c r="F27" s="72">
        <v>510</v>
      </c>
      <c r="G27" s="152">
        <v>55.4</v>
      </c>
      <c r="H27" s="153"/>
      <c r="I27" s="157"/>
      <c r="J27" s="154"/>
      <c r="K27" s="158"/>
      <c r="L27" s="50" t="s">
        <v>166</v>
      </c>
    </row>
    <row r="28" spans="2:19" x14ac:dyDescent="0.25">
      <c r="B28" s="70" t="s">
        <v>28</v>
      </c>
      <c r="C28" s="71" t="s">
        <v>59</v>
      </c>
      <c r="D28" s="91">
        <v>57585</v>
      </c>
      <c r="E28" s="71" t="s">
        <v>32</v>
      </c>
      <c r="F28" s="72">
        <v>29</v>
      </c>
      <c r="G28" s="150">
        <v>55.6</v>
      </c>
      <c r="H28" s="153"/>
      <c r="I28" s="157"/>
      <c r="J28" s="154"/>
      <c r="K28" s="158"/>
      <c r="L28" s="50" t="s">
        <v>169</v>
      </c>
    </row>
    <row r="29" spans="2:19" x14ac:dyDescent="0.25">
      <c r="B29" s="70" t="s">
        <v>28</v>
      </c>
      <c r="C29" s="71" t="s">
        <v>60</v>
      </c>
      <c r="D29" s="91">
        <v>315</v>
      </c>
      <c r="E29" s="71" t="s">
        <v>35</v>
      </c>
      <c r="F29" s="72">
        <v>1152</v>
      </c>
      <c r="G29" s="150">
        <v>55.8</v>
      </c>
      <c r="H29" s="153"/>
      <c r="I29" s="157"/>
      <c r="J29" s="154"/>
      <c r="K29" s="158"/>
      <c r="L29" s="50" t="s">
        <v>166</v>
      </c>
    </row>
    <row r="30" spans="2:19" x14ac:dyDescent="0.25">
      <c r="B30" s="70" t="s">
        <v>28</v>
      </c>
      <c r="C30" s="71" t="s">
        <v>61</v>
      </c>
      <c r="D30" s="91">
        <v>62115</v>
      </c>
      <c r="E30" s="71" t="s">
        <v>35</v>
      </c>
      <c r="F30" s="72"/>
      <c r="G30" s="150">
        <v>55.8</v>
      </c>
      <c r="H30" s="153"/>
      <c r="I30" s="157"/>
      <c r="J30" s="154"/>
      <c r="K30" s="158"/>
      <c r="L30" s="50" t="s">
        <v>166</v>
      </c>
    </row>
    <row r="31" spans="2:19" x14ac:dyDescent="0.25">
      <c r="B31" s="70" t="s">
        <v>36</v>
      </c>
      <c r="C31" s="71" t="s">
        <v>62</v>
      </c>
      <c r="D31" s="91">
        <v>400</v>
      </c>
      <c r="E31" s="71" t="s">
        <v>63</v>
      </c>
      <c r="F31" s="72">
        <v>1600.4</v>
      </c>
      <c r="G31" s="150">
        <v>55.8</v>
      </c>
      <c r="H31" s="153"/>
      <c r="I31" s="157"/>
      <c r="J31" s="154"/>
      <c r="K31" s="158"/>
      <c r="L31" s="50" t="s">
        <v>166</v>
      </c>
    </row>
    <row r="32" spans="2:19" x14ac:dyDescent="0.25">
      <c r="B32" s="70" t="s">
        <v>28</v>
      </c>
      <c r="C32" s="71" t="s">
        <v>64</v>
      </c>
      <c r="D32" s="91">
        <v>350</v>
      </c>
      <c r="E32" s="71" t="s">
        <v>35</v>
      </c>
      <c r="F32" s="72">
        <v>1491</v>
      </c>
      <c r="G32" s="151">
        <v>57.5</v>
      </c>
      <c r="H32" s="153"/>
      <c r="I32" s="157"/>
      <c r="J32" s="154"/>
      <c r="K32" s="158"/>
      <c r="L32" s="50" t="s">
        <v>169</v>
      </c>
    </row>
    <row r="33" spans="2:19" x14ac:dyDescent="0.25">
      <c r="B33" s="70" t="s">
        <v>28</v>
      </c>
      <c r="C33" s="71" t="s">
        <v>65</v>
      </c>
      <c r="D33" s="91">
        <v>10427</v>
      </c>
      <c r="E33" s="71" t="s">
        <v>41</v>
      </c>
      <c r="F33" s="72">
        <v>29</v>
      </c>
      <c r="G33" s="151">
        <v>57.5</v>
      </c>
      <c r="H33" s="153"/>
      <c r="I33" s="157"/>
      <c r="J33" s="154"/>
      <c r="K33" s="158"/>
      <c r="L33" s="50" t="s">
        <v>170</v>
      </c>
    </row>
    <row r="34" spans="2:19" x14ac:dyDescent="0.25">
      <c r="B34" s="70" t="s">
        <v>28</v>
      </c>
      <c r="C34" s="71" t="s">
        <v>66</v>
      </c>
      <c r="D34" s="91">
        <v>57027</v>
      </c>
      <c r="E34" s="71" t="s">
        <v>41</v>
      </c>
      <c r="F34" s="72">
        <v>195</v>
      </c>
      <c r="G34" s="151">
        <v>70</v>
      </c>
      <c r="H34" s="153"/>
      <c r="I34" s="157"/>
      <c r="J34" s="154"/>
      <c r="K34" s="158"/>
      <c r="L34" s="50" t="s">
        <v>166</v>
      </c>
    </row>
    <row r="35" spans="2:19" x14ac:dyDescent="0.25">
      <c r="B35" s="70" t="s">
        <v>28</v>
      </c>
      <c r="C35" s="71" t="s">
        <v>67</v>
      </c>
      <c r="D35" s="91">
        <v>358</v>
      </c>
      <c r="E35" s="71" t="s">
        <v>41</v>
      </c>
      <c r="F35" s="72">
        <v>972</v>
      </c>
      <c r="G35" s="152">
        <v>78.400000000000006</v>
      </c>
      <c r="H35" s="153"/>
      <c r="I35" s="157"/>
      <c r="J35" s="154"/>
      <c r="K35" s="158"/>
      <c r="L35" s="50" t="s">
        <v>170</v>
      </c>
    </row>
    <row r="36" spans="2:19" x14ac:dyDescent="0.25">
      <c r="B36" s="70" t="s">
        <v>28</v>
      </c>
      <c r="C36" s="71" t="s">
        <v>68</v>
      </c>
      <c r="D36" s="91">
        <v>56472</v>
      </c>
      <c r="E36" s="71" t="s">
        <v>35</v>
      </c>
      <c r="F36" s="72">
        <v>46</v>
      </c>
      <c r="G36" s="152">
        <v>78.400000000000006</v>
      </c>
      <c r="H36" s="153"/>
      <c r="I36" s="157"/>
      <c r="J36" s="154"/>
      <c r="K36" s="158"/>
      <c r="L36" s="50" t="s">
        <v>170</v>
      </c>
    </row>
    <row r="37" spans="2:19" x14ac:dyDescent="0.25">
      <c r="B37" s="70" t="s">
        <v>28</v>
      </c>
      <c r="C37" s="71" t="s">
        <v>69</v>
      </c>
      <c r="D37" s="91">
        <v>56473</v>
      </c>
      <c r="E37" s="71" t="s">
        <v>32</v>
      </c>
      <c r="F37" s="72">
        <v>49</v>
      </c>
      <c r="G37" s="152">
        <v>78.400000000000006</v>
      </c>
      <c r="H37" s="153"/>
      <c r="I37" s="157"/>
      <c r="J37" s="154"/>
      <c r="K37" s="158"/>
      <c r="L37" s="50" t="s">
        <v>171</v>
      </c>
    </row>
    <row r="38" spans="2:19" x14ac:dyDescent="0.25">
      <c r="B38" s="70" t="s">
        <v>28</v>
      </c>
      <c r="C38" s="71" t="s">
        <v>70</v>
      </c>
      <c r="D38" s="91">
        <v>62116</v>
      </c>
      <c r="E38" s="71" t="s">
        <v>35</v>
      </c>
      <c r="F38" s="71"/>
      <c r="G38" s="152">
        <v>85.8</v>
      </c>
      <c r="H38" s="153"/>
      <c r="I38" s="157"/>
      <c r="J38" s="154"/>
      <c r="K38" s="158"/>
      <c r="L38" s="50" t="s">
        <v>166</v>
      </c>
    </row>
    <row r="39" spans="2:19" x14ac:dyDescent="0.25">
      <c r="B39" s="70"/>
      <c r="C39" s="75" t="s">
        <v>71</v>
      </c>
      <c r="D39" s="95">
        <v>345</v>
      </c>
      <c r="E39" s="71" t="s">
        <v>41</v>
      </c>
      <c r="F39" s="71"/>
      <c r="G39" s="74"/>
      <c r="H39" s="153"/>
      <c r="I39" s="157"/>
      <c r="J39" s="154"/>
      <c r="K39" s="158"/>
      <c r="L39" s="50" t="s">
        <v>168</v>
      </c>
      <c r="R39" s="37"/>
      <c r="S39" s="38"/>
    </row>
    <row r="40" spans="2:19" x14ac:dyDescent="0.25">
      <c r="B40" s="70" t="s">
        <v>72</v>
      </c>
      <c r="C40" s="71" t="s">
        <v>73</v>
      </c>
      <c r="D40" s="91">
        <v>389</v>
      </c>
      <c r="E40" s="71" t="s">
        <v>35</v>
      </c>
      <c r="F40" s="72">
        <v>314</v>
      </c>
      <c r="G40" s="74"/>
      <c r="H40" s="153"/>
      <c r="I40" s="157"/>
      <c r="J40" s="154"/>
      <c r="K40" s="158"/>
      <c r="L40" s="50" t="s">
        <v>172</v>
      </c>
    </row>
    <row r="41" spans="2:19" x14ac:dyDescent="0.25">
      <c r="B41" s="70" t="s">
        <v>72</v>
      </c>
      <c r="C41" s="71" t="s">
        <v>74</v>
      </c>
      <c r="D41" s="91">
        <v>6060</v>
      </c>
      <c r="E41" s="71" t="s">
        <v>35</v>
      </c>
      <c r="F41" s="72">
        <v>80</v>
      </c>
      <c r="G41" s="74"/>
      <c r="H41" s="153"/>
      <c r="I41" s="157"/>
      <c r="J41" s="154"/>
      <c r="K41" s="158"/>
      <c r="L41" s="50" t="s">
        <v>172</v>
      </c>
    </row>
    <row r="42" spans="2:19" x14ac:dyDescent="0.25">
      <c r="B42" s="70" t="s">
        <v>72</v>
      </c>
      <c r="C42" s="71" t="s">
        <v>75</v>
      </c>
      <c r="D42" s="91">
        <v>7824</v>
      </c>
      <c r="E42" s="71" t="s">
        <v>63</v>
      </c>
      <c r="F42" s="72">
        <v>24</v>
      </c>
      <c r="G42" s="74"/>
      <c r="H42" s="153"/>
      <c r="I42" s="157"/>
      <c r="J42" s="154"/>
      <c r="K42" s="158"/>
      <c r="L42" s="50" t="s">
        <v>172</v>
      </c>
    </row>
    <row r="43" spans="2:19" x14ac:dyDescent="0.25">
      <c r="B43" s="70" t="s">
        <v>28</v>
      </c>
      <c r="C43" s="71" t="s">
        <v>76</v>
      </c>
      <c r="D43" s="91">
        <v>8076</v>
      </c>
      <c r="E43" s="71" t="s">
        <v>35</v>
      </c>
      <c r="F43" s="72">
        <v>54</v>
      </c>
      <c r="G43" s="74"/>
      <c r="H43" s="153"/>
      <c r="I43" s="157"/>
      <c r="J43" s="154"/>
      <c r="K43" s="158"/>
      <c r="L43" s="50" t="s">
        <v>173</v>
      </c>
    </row>
    <row r="44" spans="2:19" x14ac:dyDescent="0.25">
      <c r="B44" s="70" t="s">
        <v>77</v>
      </c>
      <c r="C44" s="71" t="s">
        <v>78</v>
      </c>
      <c r="D44" s="91">
        <v>10115</v>
      </c>
      <c r="E44" s="71" t="s">
        <v>32</v>
      </c>
      <c r="F44" s="72">
        <v>4.5</v>
      </c>
      <c r="G44" s="74"/>
      <c r="H44" s="153"/>
      <c r="I44" s="157"/>
      <c r="J44" s="154"/>
      <c r="K44" s="158"/>
      <c r="L44" s="50" t="s">
        <v>168</v>
      </c>
    </row>
    <row r="45" spans="2:19" x14ac:dyDescent="0.25">
      <c r="B45" s="70" t="s">
        <v>79</v>
      </c>
      <c r="C45" s="71" t="s">
        <v>80</v>
      </c>
      <c r="D45" s="91">
        <v>10156</v>
      </c>
      <c r="E45" s="71" t="s">
        <v>35</v>
      </c>
      <c r="F45" s="72">
        <v>73</v>
      </c>
      <c r="G45" s="74"/>
      <c r="H45" s="153"/>
      <c r="I45" s="157"/>
      <c r="J45" s="154"/>
      <c r="K45" s="158"/>
      <c r="L45" s="50" t="s">
        <v>174</v>
      </c>
    </row>
    <row r="46" spans="2:19" x14ac:dyDescent="0.25">
      <c r="B46" s="70" t="s">
        <v>77</v>
      </c>
      <c r="C46" s="71" t="s">
        <v>81</v>
      </c>
      <c r="D46" s="91">
        <v>10175</v>
      </c>
      <c r="E46" s="71" t="s">
        <v>32</v>
      </c>
      <c r="F46" s="72">
        <v>4.8</v>
      </c>
      <c r="G46" s="74"/>
      <c r="H46" s="153"/>
      <c r="I46" s="157"/>
      <c r="J46" s="154"/>
      <c r="K46" s="158"/>
      <c r="L46" s="50" t="s">
        <v>168</v>
      </c>
      <c r="P46" s="1"/>
      <c r="Q46" s="37"/>
      <c r="R46" s="37"/>
      <c r="S46" s="38"/>
    </row>
    <row r="47" spans="2:19" x14ac:dyDescent="0.25">
      <c r="B47" s="70" t="s">
        <v>28</v>
      </c>
      <c r="C47" s="71" t="s">
        <v>82</v>
      </c>
      <c r="D47" s="91">
        <v>10206</v>
      </c>
      <c r="E47" s="71" t="s">
        <v>32</v>
      </c>
      <c r="F47" s="72">
        <v>10.4</v>
      </c>
      <c r="G47" s="74"/>
      <c r="H47" s="153"/>
      <c r="I47" s="157"/>
      <c r="J47" s="154"/>
      <c r="K47" s="158"/>
      <c r="L47" s="50" t="s">
        <v>175</v>
      </c>
    </row>
    <row r="48" spans="2:19" x14ac:dyDescent="0.25">
      <c r="B48" s="70" t="s">
        <v>28</v>
      </c>
      <c r="C48" s="71" t="s">
        <v>83</v>
      </c>
      <c r="D48" s="91">
        <v>10262</v>
      </c>
      <c r="E48" s="71" t="s">
        <v>32</v>
      </c>
      <c r="F48" s="72">
        <v>13</v>
      </c>
      <c r="G48" s="74"/>
      <c r="H48" s="153"/>
      <c r="I48" s="157"/>
      <c r="J48" s="154"/>
      <c r="K48" s="158"/>
      <c r="L48" s="50" t="s">
        <v>166</v>
      </c>
    </row>
    <row r="49" spans="2:19" x14ac:dyDescent="0.25">
      <c r="B49" s="70" t="s">
        <v>79</v>
      </c>
      <c r="C49" s="71" t="s">
        <v>84</v>
      </c>
      <c r="D49" s="91">
        <v>10294</v>
      </c>
      <c r="E49" s="71" t="s">
        <v>41</v>
      </c>
      <c r="F49" s="72">
        <v>111</v>
      </c>
      <c r="G49" s="74"/>
      <c r="H49" s="153"/>
      <c r="I49" s="157"/>
      <c r="J49" s="154"/>
      <c r="K49" s="158"/>
      <c r="L49" s="50" t="s">
        <v>174</v>
      </c>
    </row>
    <row r="50" spans="2:19" x14ac:dyDescent="0.25">
      <c r="B50" s="70"/>
      <c r="C50" s="75" t="s">
        <v>85</v>
      </c>
      <c r="D50" s="95">
        <v>10635</v>
      </c>
      <c r="E50" s="71" t="s">
        <v>41</v>
      </c>
      <c r="F50" s="71"/>
      <c r="G50" s="74"/>
      <c r="H50" s="153"/>
      <c r="I50" s="157"/>
      <c r="J50" s="154"/>
      <c r="K50" s="158"/>
      <c r="L50" s="50" t="s">
        <v>172</v>
      </c>
    </row>
    <row r="51" spans="2:19" x14ac:dyDescent="0.25">
      <c r="B51" s="70"/>
      <c r="C51" s="75" t="s">
        <v>86</v>
      </c>
      <c r="D51" s="95">
        <v>10685</v>
      </c>
      <c r="E51" s="71" t="s">
        <v>32</v>
      </c>
      <c r="F51" s="71"/>
      <c r="G51" s="74"/>
      <c r="H51" s="153"/>
      <c r="I51" s="157"/>
      <c r="J51" s="154"/>
      <c r="K51" s="158"/>
      <c r="L51" s="50" t="s">
        <v>171</v>
      </c>
    </row>
    <row r="52" spans="2:19" x14ac:dyDescent="0.25">
      <c r="B52" s="70" t="s">
        <v>77</v>
      </c>
      <c r="C52" s="71" t="s">
        <v>87</v>
      </c>
      <c r="D52" s="91">
        <v>10720</v>
      </c>
      <c r="E52" s="71" t="s">
        <v>88</v>
      </c>
      <c r="F52" s="72">
        <v>3.8</v>
      </c>
      <c r="G52" s="74"/>
      <c r="H52" s="153"/>
      <c r="I52" s="157"/>
      <c r="J52" s="154"/>
      <c r="K52" s="158"/>
      <c r="L52" s="50" t="s">
        <v>168</v>
      </c>
      <c r="P52" s="1"/>
      <c r="Q52" s="37"/>
      <c r="R52" s="37"/>
      <c r="S52" s="38"/>
    </row>
    <row r="53" spans="2:19" x14ac:dyDescent="0.25">
      <c r="B53" s="70" t="s">
        <v>28</v>
      </c>
      <c r="C53" s="71" t="s">
        <v>89</v>
      </c>
      <c r="D53" s="91">
        <v>10776</v>
      </c>
      <c r="E53" s="71" t="s">
        <v>35</v>
      </c>
      <c r="F53" s="72">
        <v>49</v>
      </c>
      <c r="G53" s="74"/>
      <c r="H53" s="153"/>
      <c r="I53" s="157"/>
      <c r="J53" s="154"/>
      <c r="K53" s="158"/>
      <c r="L53" s="50" t="s">
        <v>168</v>
      </c>
    </row>
    <row r="54" spans="2:19" x14ac:dyDescent="0.25">
      <c r="B54" s="70" t="s">
        <v>28</v>
      </c>
      <c r="C54" s="71" t="s">
        <v>90</v>
      </c>
      <c r="D54" s="91">
        <v>50234</v>
      </c>
      <c r="E54" s="71" t="s">
        <v>32</v>
      </c>
      <c r="F54" s="72">
        <v>2.7</v>
      </c>
      <c r="G54" s="74"/>
      <c r="H54" s="153"/>
      <c r="I54" s="157"/>
      <c r="J54" s="154"/>
      <c r="K54" s="158"/>
      <c r="L54" s="50" t="s">
        <v>170</v>
      </c>
    </row>
    <row r="55" spans="2:19" x14ac:dyDescent="0.25">
      <c r="B55" s="70" t="s">
        <v>28</v>
      </c>
      <c r="C55" s="71" t="s">
        <v>91</v>
      </c>
      <c r="D55" s="91">
        <v>50464</v>
      </c>
      <c r="E55" s="71" t="s">
        <v>92</v>
      </c>
      <c r="F55" s="72">
        <v>71</v>
      </c>
      <c r="G55" s="74"/>
      <c r="H55" s="153"/>
      <c r="I55" s="157"/>
      <c r="J55" s="154"/>
      <c r="K55" s="158"/>
      <c r="L55" s="50" t="s">
        <v>168</v>
      </c>
    </row>
    <row r="56" spans="2:19" x14ac:dyDescent="0.25">
      <c r="B56" s="70" t="s">
        <v>28</v>
      </c>
      <c r="C56" s="71" t="s">
        <v>94</v>
      </c>
      <c r="D56" s="91">
        <v>50674</v>
      </c>
      <c r="E56" s="71" t="s">
        <v>32</v>
      </c>
      <c r="F56" s="72">
        <v>1.2</v>
      </c>
      <c r="G56" s="74"/>
      <c r="H56" s="153"/>
      <c r="I56" s="157"/>
      <c r="J56" s="154"/>
      <c r="K56" s="158"/>
      <c r="L56" s="50" t="s">
        <v>172</v>
      </c>
    </row>
    <row r="57" spans="2:19" x14ac:dyDescent="0.25">
      <c r="B57" s="70" t="s">
        <v>28</v>
      </c>
      <c r="C57" s="71" t="s">
        <v>95</v>
      </c>
      <c r="D57" s="91">
        <v>50850</v>
      </c>
      <c r="E57" s="71" t="s">
        <v>41</v>
      </c>
      <c r="F57" s="72">
        <v>29</v>
      </c>
      <c r="G57" s="74"/>
      <c r="H57" s="153"/>
      <c r="I57" s="157"/>
      <c r="J57" s="154"/>
      <c r="K57" s="158"/>
      <c r="L57" s="50" t="s">
        <v>172</v>
      </c>
    </row>
    <row r="58" spans="2:19" x14ac:dyDescent="0.25">
      <c r="B58" s="70" t="s">
        <v>77</v>
      </c>
      <c r="C58" s="71" t="s">
        <v>96</v>
      </c>
      <c r="D58" s="91">
        <v>50963</v>
      </c>
      <c r="E58" s="71" t="s">
        <v>41</v>
      </c>
      <c r="F58" s="72">
        <v>4</v>
      </c>
      <c r="G58" s="74"/>
      <c r="H58" s="153"/>
      <c r="I58" s="157"/>
      <c r="J58" s="154"/>
      <c r="K58" s="158"/>
      <c r="L58" s="50" t="s">
        <v>168</v>
      </c>
    </row>
    <row r="59" spans="2:19" x14ac:dyDescent="0.25">
      <c r="B59" s="70" t="s">
        <v>77</v>
      </c>
      <c r="C59" s="71" t="s">
        <v>97</v>
      </c>
      <c r="D59" s="91">
        <v>52147</v>
      </c>
      <c r="E59" s="71" t="s">
        <v>98</v>
      </c>
      <c r="F59" s="72">
        <v>28</v>
      </c>
      <c r="G59" s="74"/>
      <c r="H59" s="153"/>
      <c r="I59" s="157"/>
      <c r="J59" s="154"/>
      <c r="K59" s="158"/>
      <c r="L59" s="50" t="s">
        <v>168</v>
      </c>
    </row>
    <row r="60" spans="2:19" x14ac:dyDescent="0.25">
      <c r="B60" s="70" t="s">
        <v>28</v>
      </c>
      <c r="C60" s="71" t="s">
        <v>99</v>
      </c>
      <c r="D60" s="91">
        <v>54296</v>
      </c>
      <c r="E60" s="71" t="s">
        <v>32</v>
      </c>
      <c r="F60" s="72">
        <v>2.2000000000000002</v>
      </c>
      <c r="G60" s="74"/>
      <c r="H60" s="153"/>
      <c r="I60" s="157"/>
      <c r="J60" s="154"/>
      <c r="K60" s="158"/>
      <c r="L60" s="50" t="s">
        <v>166</v>
      </c>
    </row>
    <row r="61" spans="2:19" x14ac:dyDescent="0.25">
      <c r="B61" s="70" t="s">
        <v>77</v>
      </c>
      <c r="C61" s="71" t="s">
        <v>100</v>
      </c>
      <c r="D61" s="91">
        <v>54337</v>
      </c>
      <c r="E61" s="71" t="s">
        <v>32</v>
      </c>
      <c r="F61" s="72">
        <v>1.6</v>
      </c>
      <c r="G61" s="74"/>
      <c r="H61" s="153"/>
      <c r="I61" s="157"/>
      <c r="J61" s="154"/>
      <c r="K61" s="158"/>
      <c r="L61" s="50" t="s">
        <v>168</v>
      </c>
    </row>
    <row r="62" spans="2:19" x14ac:dyDescent="0.25">
      <c r="B62" s="70" t="s">
        <v>77</v>
      </c>
      <c r="C62" s="71" t="s">
        <v>101</v>
      </c>
      <c r="D62" s="91">
        <v>54749</v>
      </c>
      <c r="E62" s="71" t="s">
        <v>35</v>
      </c>
      <c r="F62" s="72">
        <v>49</v>
      </c>
      <c r="G62" s="74"/>
      <c r="H62" s="153"/>
      <c r="I62" s="157"/>
      <c r="J62" s="154"/>
      <c r="K62" s="158"/>
      <c r="L62" s="50" t="s">
        <v>168</v>
      </c>
    </row>
    <row r="63" spans="2:19" x14ac:dyDescent="0.25">
      <c r="B63" s="70" t="s">
        <v>77</v>
      </c>
      <c r="C63" s="71" t="s">
        <v>102</v>
      </c>
      <c r="D63" s="91">
        <v>54936</v>
      </c>
      <c r="E63" s="71" t="s">
        <v>32</v>
      </c>
      <c r="F63" s="72">
        <v>2.6</v>
      </c>
      <c r="G63" s="74"/>
      <c r="H63" s="153"/>
      <c r="I63" s="157"/>
      <c r="J63" s="154"/>
      <c r="K63" s="158"/>
      <c r="L63" s="50" t="s">
        <v>168</v>
      </c>
    </row>
    <row r="64" spans="2:19" x14ac:dyDescent="0.25">
      <c r="B64" s="70" t="s">
        <v>28</v>
      </c>
      <c r="C64" s="71" t="s">
        <v>103</v>
      </c>
      <c r="D64" s="91">
        <v>55295</v>
      </c>
      <c r="E64" s="71" t="s">
        <v>35</v>
      </c>
      <c r="F64" s="72">
        <v>514</v>
      </c>
      <c r="G64" s="74"/>
      <c r="H64" s="153"/>
      <c r="I64" s="157"/>
      <c r="J64" s="154"/>
      <c r="K64" s="158"/>
      <c r="L64" s="50" t="s">
        <v>172</v>
      </c>
    </row>
    <row r="65" spans="2:19" x14ac:dyDescent="0.25">
      <c r="B65" s="70" t="s">
        <v>77</v>
      </c>
      <c r="C65" s="71" t="s">
        <v>104</v>
      </c>
      <c r="D65" s="91">
        <v>55345</v>
      </c>
      <c r="E65" s="71" t="s">
        <v>35</v>
      </c>
      <c r="F65" s="72">
        <v>571</v>
      </c>
      <c r="G65" s="74"/>
      <c r="H65" s="153"/>
      <c r="I65" s="157"/>
      <c r="J65" s="154"/>
      <c r="K65" s="158"/>
      <c r="L65" s="50" t="s">
        <v>176</v>
      </c>
    </row>
    <row r="66" spans="2:19" x14ac:dyDescent="0.25">
      <c r="B66" s="70" t="s">
        <v>77</v>
      </c>
      <c r="C66" s="71" t="s">
        <v>105</v>
      </c>
      <c r="D66" s="91">
        <v>55510</v>
      </c>
      <c r="E66" s="71" t="s">
        <v>35</v>
      </c>
      <c r="F66" s="72">
        <v>48</v>
      </c>
      <c r="G66" s="74"/>
      <c r="H66" s="153"/>
      <c r="I66" s="157"/>
      <c r="J66" s="154"/>
      <c r="K66" s="158"/>
      <c r="L66" s="50" t="s">
        <v>168</v>
      </c>
    </row>
    <row r="67" spans="2:19" x14ac:dyDescent="0.25">
      <c r="B67" s="70" t="s">
        <v>77</v>
      </c>
      <c r="C67" s="71" t="s">
        <v>106</v>
      </c>
      <c r="D67" s="91">
        <v>55512</v>
      </c>
      <c r="E67" s="71" t="s">
        <v>35</v>
      </c>
      <c r="F67" s="72">
        <v>49</v>
      </c>
      <c r="G67" s="74"/>
      <c r="H67" s="153"/>
      <c r="I67" s="157"/>
      <c r="J67" s="154"/>
      <c r="K67" s="158"/>
      <c r="L67" s="50" t="s">
        <v>168</v>
      </c>
    </row>
    <row r="68" spans="2:19" x14ac:dyDescent="0.25">
      <c r="B68" s="70" t="s">
        <v>77</v>
      </c>
      <c r="C68" s="71" t="s">
        <v>107</v>
      </c>
      <c r="D68" s="91">
        <v>55513</v>
      </c>
      <c r="E68" s="71" t="s">
        <v>35</v>
      </c>
      <c r="F68" s="72">
        <v>48</v>
      </c>
      <c r="G68" s="74"/>
      <c r="H68" s="153"/>
      <c r="I68" s="157"/>
      <c r="J68" s="154"/>
      <c r="K68" s="158"/>
      <c r="L68" s="50" t="s">
        <v>166</v>
      </c>
    </row>
    <row r="69" spans="2:19" x14ac:dyDescent="0.25">
      <c r="B69" s="70" t="s">
        <v>77</v>
      </c>
      <c r="C69" s="71" t="s">
        <v>108</v>
      </c>
      <c r="D69" s="91">
        <v>55538</v>
      </c>
      <c r="E69" s="71" t="s">
        <v>32</v>
      </c>
      <c r="F69" s="72">
        <v>49.9</v>
      </c>
      <c r="G69" s="74"/>
      <c r="H69" s="153"/>
      <c r="I69" s="157"/>
      <c r="J69" s="154"/>
      <c r="K69" s="158"/>
      <c r="L69" s="50" t="s">
        <v>168</v>
      </c>
    </row>
    <row r="70" spans="2:19" x14ac:dyDescent="0.25">
      <c r="B70" s="70" t="s">
        <v>77</v>
      </c>
      <c r="C70" s="71" t="s">
        <v>109</v>
      </c>
      <c r="D70" s="91">
        <v>55540</v>
      </c>
      <c r="E70" s="71" t="s">
        <v>35</v>
      </c>
      <c r="F70" s="72">
        <v>34</v>
      </c>
      <c r="G70" s="74"/>
      <c r="H70" s="153"/>
      <c r="I70" s="157"/>
      <c r="J70" s="154"/>
      <c r="K70" s="158"/>
      <c r="L70" s="50" t="s">
        <v>168</v>
      </c>
    </row>
    <row r="71" spans="2:19" x14ac:dyDescent="0.25">
      <c r="B71" s="70" t="s">
        <v>28</v>
      </c>
      <c r="C71" s="71" t="s">
        <v>110</v>
      </c>
      <c r="D71" s="91">
        <v>55541</v>
      </c>
      <c r="E71" s="71" t="s">
        <v>35</v>
      </c>
      <c r="F71" s="72">
        <v>143</v>
      </c>
      <c r="G71" s="74"/>
      <c r="H71" s="153"/>
      <c r="I71" s="157"/>
      <c r="J71" s="154"/>
      <c r="K71" s="158"/>
      <c r="L71" s="50" t="s">
        <v>172</v>
      </c>
    </row>
    <row r="72" spans="2:19" x14ac:dyDescent="0.25">
      <c r="B72" s="70" t="s">
        <v>77</v>
      </c>
      <c r="C72" s="71" t="s">
        <v>111</v>
      </c>
      <c r="D72" s="91">
        <v>55542</v>
      </c>
      <c r="E72" s="71" t="s">
        <v>41</v>
      </c>
      <c r="F72" s="72">
        <v>92</v>
      </c>
      <c r="G72" s="74"/>
      <c r="H72" s="153"/>
      <c r="I72" s="157"/>
      <c r="J72" s="154"/>
      <c r="K72" s="158"/>
      <c r="L72" s="50" t="s">
        <v>168</v>
      </c>
    </row>
    <row r="73" spans="2:19" x14ac:dyDescent="0.25">
      <c r="B73" s="70" t="s">
        <v>79</v>
      </c>
      <c r="C73" s="71" t="s">
        <v>112</v>
      </c>
      <c r="D73" s="91">
        <v>55698</v>
      </c>
      <c r="E73" s="71" t="s">
        <v>35</v>
      </c>
      <c r="F73" s="72">
        <v>92</v>
      </c>
      <c r="G73" s="74"/>
      <c r="H73" s="153"/>
      <c r="I73" s="157"/>
      <c r="J73" s="154"/>
      <c r="K73" s="158"/>
      <c r="L73" s="50" t="s">
        <v>177</v>
      </c>
    </row>
    <row r="74" spans="2:19" x14ac:dyDescent="0.25">
      <c r="B74" s="70" t="s">
        <v>79</v>
      </c>
      <c r="C74" s="71" t="s">
        <v>113</v>
      </c>
      <c r="D74" s="91">
        <v>55807</v>
      </c>
      <c r="E74" s="71" t="s">
        <v>35</v>
      </c>
      <c r="F74" s="72">
        <v>92</v>
      </c>
      <c r="G74" s="74"/>
      <c r="H74" s="153"/>
      <c r="I74" s="157"/>
      <c r="J74" s="154"/>
      <c r="K74" s="158"/>
      <c r="L74" s="50" t="s">
        <v>177</v>
      </c>
      <c r="P74" s="1"/>
      <c r="Q74" s="38"/>
      <c r="R74" s="38"/>
      <c r="S74" s="38"/>
    </row>
    <row r="75" spans="2:19" x14ac:dyDescent="0.25">
      <c r="B75" s="70" t="s">
        <v>28</v>
      </c>
      <c r="C75" s="71" t="s">
        <v>114</v>
      </c>
      <c r="D75" s="91">
        <v>55934</v>
      </c>
      <c r="E75" s="71" t="s">
        <v>35</v>
      </c>
      <c r="F75" s="72">
        <v>38</v>
      </c>
      <c r="G75" s="74"/>
      <c r="H75" s="153"/>
      <c r="I75" s="157"/>
      <c r="J75" s="154"/>
      <c r="K75" s="158"/>
      <c r="L75" s="50" t="s">
        <v>172</v>
      </c>
    </row>
    <row r="76" spans="2:19" x14ac:dyDescent="0.25">
      <c r="B76" s="70" t="s">
        <v>28</v>
      </c>
      <c r="C76" s="71" t="s">
        <v>115</v>
      </c>
      <c r="D76" s="91">
        <v>55935</v>
      </c>
      <c r="E76" s="71" t="s">
        <v>35</v>
      </c>
      <c r="F76" s="72">
        <v>38</v>
      </c>
      <c r="G76" s="74"/>
      <c r="H76" s="153"/>
      <c r="I76" s="157"/>
      <c r="J76" s="154"/>
      <c r="K76" s="158"/>
      <c r="L76" s="50" t="s">
        <v>170</v>
      </c>
    </row>
    <row r="77" spans="2:19" x14ac:dyDescent="0.25">
      <c r="B77" s="70" t="s">
        <v>28</v>
      </c>
      <c r="C77" s="71" t="s">
        <v>116</v>
      </c>
      <c r="D77" s="91">
        <v>55951</v>
      </c>
      <c r="E77" s="71" t="s">
        <v>35</v>
      </c>
      <c r="F77" s="72">
        <v>40</v>
      </c>
      <c r="G77" s="74"/>
      <c r="H77" s="153"/>
      <c r="I77" s="157"/>
      <c r="J77" s="154"/>
      <c r="K77" s="158"/>
      <c r="L77" s="50" t="s">
        <v>172</v>
      </c>
    </row>
    <row r="78" spans="2:19" x14ac:dyDescent="0.25">
      <c r="B78" s="70" t="s">
        <v>77</v>
      </c>
      <c r="C78" s="71" t="s">
        <v>117</v>
      </c>
      <c r="D78" s="91">
        <v>55985</v>
      </c>
      <c r="E78" s="71" t="s">
        <v>63</v>
      </c>
      <c r="F78" s="72">
        <v>562</v>
      </c>
      <c r="G78" s="74"/>
      <c r="H78" s="153"/>
      <c r="I78" s="157"/>
      <c r="J78" s="154"/>
      <c r="K78" s="158"/>
      <c r="L78" s="50" t="s">
        <v>168</v>
      </c>
    </row>
    <row r="79" spans="2:19" x14ac:dyDescent="0.25">
      <c r="B79" s="70" t="s">
        <v>28</v>
      </c>
      <c r="C79" s="71" t="s">
        <v>118</v>
      </c>
      <c r="D79" s="91">
        <v>56039</v>
      </c>
      <c r="E79" s="71" t="s">
        <v>32</v>
      </c>
      <c r="F79" s="72">
        <v>11.8</v>
      </c>
      <c r="G79" s="74"/>
      <c r="H79" s="153"/>
      <c r="I79" s="157"/>
      <c r="J79" s="154"/>
      <c r="K79" s="158"/>
      <c r="L79" s="50" t="s">
        <v>166</v>
      </c>
    </row>
    <row r="80" spans="2:19" x14ac:dyDescent="0.25">
      <c r="B80" s="70" t="s">
        <v>28</v>
      </c>
      <c r="C80" s="71" t="s">
        <v>119</v>
      </c>
      <c r="D80" s="91">
        <v>56041</v>
      </c>
      <c r="E80" s="71" t="s">
        <v>32</v>
      </c>
      <c r="F80" s="72">
        <v>130</v>
      </c>
      <c r="G80" s="74"/>
      <c r="H80" s="153"/>
      <c r="I80" s="157"/>
      <c r="J80" s="154"/>
      <c r="K80" s="158"/>
      <c r="L80" s="50" t="s">
        <v>166</v>
      </c>
    </row>
    <row r="81" spans="2:12" x14ac:dyDescent="0.25">
      <c r="B81" s="70" t="s">
        <v>28</v>
      </c>
      <c r="C81" s="71" t="s">
        <v>120</v>
      </c>
      <c r="D81" s="91">
        <v>56143</v>
      </c>
      <c r="E81" s="71" t="s">
        <v>35</v>
      </c>
      <c r="F81" s="72">
        <v>196</v>
      </c>
      <c r="G81" s="74"/>
      <c r="H81" s="153"/>
      <c r="I81" s="157"/>
      <c r="J81" s="154"/>
      <c r="K81" s="158"/>
      <c r="L81" s="50" t="s">
        <v>172</v>
      </c>
    </row>
    <row r="82" spans="2:12" x14ac:dyDescent="0.25">
      <c r="B82" s="70" t="s">
        <v>28</v>
      </c>
      <c r="C82" s="71" t="s">
        <v>121</v>
      </c>
      <c r="D82" s="91">
        <v>56144</v>
      </c>
      <c r="E82" s="71" t="s">
        <v>41</v>
      </c>
      <c r="F82" s="72">
        <v>40</v>
      </c>
      <c r="G82" s="74"/>
      <c r="H82" s="153"/>
      <c r="I82" s="157"/>
      <c r="J82" s="154"/>
      <c r="K82" s="158"/>
      <c r="L82" s="50" t="s">
        <v>172</v>
      </c>
    </row>
    <row r="83" spans="2:12" x14ac:dyDescent="0.25">
      <c r="B83" s="70" t="s">
        <v>77</v>
      </c>
      <c r="C83" s="71" t="s">
        <v>122</v>
      </c>
      <c r="D83" s="91">
        <v>56232</v>
      </c>
      <c r="E83" s="71" t="s">
        <v>35</v>
      </c>
      <c r="F83" s="72">
        <v>94</v>
      </c>
      <c r="G83" s="74"/>
      <c r="H83" s="153"/>
      <c r="I83" s="157"/>
      <c r="J83" s="154"/>
      <c r="K83" s="158"/>
      <c r="L83" s="50" t="s">
        <v>168</v>
      </c>
    </row>
    <row r="84" spans="2:12" x14ac:dyDescent="0.25">
      <c r="B84" s="70" t="s">
        <v>28</v>
      </c>
      <c r="C84" s="71" t="s">
        <v>123</v>
      </c>
      <c r="D84" s="91">
        <v>56346</v>
      </c>
      <c r="E84" s="71" t="s">
        <v>32</v>
      </c>
      <c r="F84" s="72">
        <v>8.4</v>
      </c>
      <c r="G84" s="74"/>
      <c r="H84" s="153"/>
      <c r="I84" s="157"/>
      <c r="J84" s="154"/>
      <c r="K84" s="158"/>
      <c r="L84" s="50" t="s">
        <v>171</v>
      </c>
    </row>
    <row r="85" spans="2:12" x14ac:dyDescent="0.25">
      <c r="B85" s="70" t="s">
        <v>28</v>
      </c>
      <c r="C85" s="71" t="s">
        <v>124</v>
      </c>
      <c r="D85" s="91">
        <v>56356</v>
      </c>
      <c r="E85" s="71" t="s">
        <v>35</v>
      </c>
      <c r="F85" s="72">
        <v>28</v>
      </c>
      <c r="G85" s="74"/>
      <c r="H85" s="153"/>
      <c r="I85" s="157"/>
      <c r="J85" s="154"/>
      <c r="K85" s="158"/>
      <c r="L85" s="50" t="s">
        <v>172</v>
      </c>
    </row>
    <row r="86" spans="2:12" x14ac:dyDescent="0.25">
      <c r="B86" s="70" t="s">
        <v>28</v>
      </c>
      <c r="C86" s="71" t="s">
        <v>125</v>
      </c>
      <c r="D86" s="91">
        <v>56471</v>
      </c>
      <c r="E86" s="71" t="s">
        <v>63</v>
      </c>
      <c r="F86" s="72">
        <v>49</v>
      </c>
      <c r="G86" s="74"/>
      <c r="H86" s="153"/>
      <c r="I86" s="157"/>
      <c r="J86" s="154"/>
      <c r="K86" s="158"/>
      <c r="L86" s="50" t="s">
        <v>168</v>
      </c>
    </row>
    <row r="87" spans="2:12" x14ac:dyDescent="0.25">
      <c r="B87" s="70" t="s">
        <v>28</v>
      </c>
      <c r="C87" s="71" t="s">
        <v>126</v>
      </c>
      <c r="D87" s="91">
        <v>56474</v>
      </c>
      <c r="E87" s="71" t="s">
        <v>35</v>
      </c>
      <c r="F87" s="72">
        <v>49</v>
      </c>
      <c r="G87" s="74"/>
      <c r="H87" s="153"/>
      <c r="I87" s="157"/>
      <c r="J87" s="154"/>
      <c r="K87" s="158"/>
      <c r="L87" s="50" t="s">
        <v>166</v>
      </c>
    </row>
    <row r="88" spans="2:12" x14ac:dyDescent="0.25">
      <c r="B88" s="70" t="s">
        <v>72</v>
      </c>
      <c r="C88" s="71" t="s">
        <v>127</v>
      </c>
      <c r="D88" s="91">
        <v>56569</v>
      </c>
      <c r="E88" s="71" t="s">
        <v>41</v>
      </c>
      <c r="F88" s="72">
        <v>87</v>
      </c>
      <c r="G88" s="74"/>
      <c r="H88" s="153"/>
      <c r="I88" s="157"/>
      <c r="J88" s="154"/>
      <c r="K88" s="158"/>
      <c r="L88" s="50" t="s">
        <v>172</v>
      </c>
    </row>
    <row r="89" spans="2:12" x14ac:dyDescent="0.25">
      <c r="B89" s="70" t="s">
        <v>77</v>
      </c>
      <c r="C89" s="71" t="s">
        <v>128</v>
      </c>
      <c r="D89" s="91">
        <v>56914</v>
      </c>
      <c r="E89" s="71" t="s">
        <v>35</v>
      </c>
      <c r="F89" s="72">
        <v>98</v>
      </c>
      <c r="G89" s="74"/>
      <c r="H89" s="153"/>
      <c r="I89" s="157"/>
      <c r="J89" s="154"/>
      <c r="K89" s="158"/>
      <c r="L89" s="50" t="s">
        <v>168</v>
      </c>
    </row>
    <row r="90" spans="2:12" x14ac:dyDescent="0.25">
      <c r="B90" s="70" t="s">
        <v>77</v>
      </c>
      <c r="C90" s="71" t="s">
        <v>129</v>
      </c>
      <c r="D90" s="91">
        <v>57001</v>
      </c>
      <c r="E90" s="71" t="s">
        <v>32</v>
      </c>
      <c r="F90" s="72">
        <v>49.9</v>
      </c>
      <c r="G90" s="74"/>
      <c r="H90" s="153"/>
      <c r="I90" s="157"/>
      <c r="J90" s="154"/>
      <c r="K90" s="158"/>
      <c r="L90" s="50" t="s">
        <v>168</v>
      </c>
    </row>
    <row r="91" spans="2:12" x14ac:dyDescent="0.25">
      <c r="B91" s="70" t="s">
        <v>28</v>
      </c>
      <c r="C91" s="71" t="s">
        <v>130</v>
      </c>
      <c r="D91" s="91">
        <v>57122</v>
      </c>
      <c r="E91" s="71" t="s">
        <v>35</v>
      </c>
      <c r="F91" s="72">
        <v>19</v>
      </c>
      <c r="G91" s="74"/>
      <c r="H91" s="153"/>
      <c r="I91" s="157"/>
      <c r="J91" s="154"/>
      <c r="K91" s="158"/>
      <c r="L91" s="50" t="s">
        <v>166</v>
      </c>
    </row>
    <row r="92" spans="2:12" x14ac:dyDescent="0.25">
      <c r="B92" s="70" t="s">
        <v>28</v>
      </c>
      <c r="C92" s="71" t="s">
        <v>131</v>
      </c>
      <c r="D92" s="91">
        <v>57482</v>
      </c>
      <c r="E92" s="71" t="s">
        <v>98</v>
      </c>
      <c r="F92" s="72">
        <v>800</v>
      </c>
      <c r="G92" s="74"/>
      <c r="H92" s="153"/>
      <c r="I92" s="157"/>
      <c r="J92" s="154"/>
      <c r="K92" s="158"/>
      <c r="L92" s="50" t="s">
        <v>172</v>
      </c>
    </row>
    <row r="93" spans="2:12" x14ac:dyDescent="0.25">
      <c r="B93" s="70" t="s">
        <v>28</v>
      </c>
      <c r="C93" s="71" t="s">
        <v>132</v>
      </c>
      <c r="D93" s="91">
        <v>57544</v>
      </c>
      <c r="E93" s="71" t="s">
        <v>32</v>
      </c>
      <c r="F93" s="72">
        <v>1.4</v>
      </c>
      <c r="G93" s="74"/>
      <c r="H93" s="153"/>
      <c r="I93" s="157"/>
      <c r="J93" s="154"/>
      <c r="K93" s="158"/>
      <c r="L93" s="50" t="s">
        <v>170</v>
      </c>
    </row>
    <row r="94" spans="2:12" x14ac:dyDescent="0.25">
      <c r="B94" s="70" t="s">
        <v>77</v>
      </c>
      <c r="C94" s="71" t="s">
        <v>133</v>
      </c>
      <c r="D94" s="91">
        <v>57555</v>
      </c>
      <c r="E94" s="71" t="s">
        <v>98</v>
      </c>
      <c r="F94" s="72">
        <v>395.4</v>
      </c>
      <c r="G94" s="74"/>
      <c r="H94" s="153"/>
      <c r="I94" s="157"/>
      <c r="J94" s="154"/>
      <c r="K94" s="158"/>
      <c r="L94" s="50" t="s">
        <v>176</v>
      </c>
    </row>
    <row r="95" spans="2:12" x14ac:dyDescent="0.25">
      <c r="B95" s="70" t="s">
        <v>77</v>
      </c>
      <c r="C95" s="71" t="s">
        <v>134</v>
      </c>
      <c r="D95" s="91">
        <v>57715</v>
      </c>
      <c r="E95" s="71" t="s">
        <v>32</v>
      </c>
      <c r="F95" s="72">
        <v>2</v>
      </c>
      <c r="G95" s="74"/>
      <c r="H95" s="153"/>
      <c r="I95" s="157"/>
      <c r="J95" s="154"/>
      <c r="K95" s="158"/>
      <c r="L95" s="50" t="s">
        <v>168</v>
      </c>
    </row>
    <row r="96" spans="2:12" x14ac:dyDescent="0.25">
      <c r="B96" s="70"/>
      <c r="C96" s="75" t="s">
        <v>135</v>
      </c>
      <c r="D96" s="95">
        <v>57735</v>
      </c>
      <c r="E96" s="71" t="s">
        <v>88</v>
      </c>
      <c r="F96" s="71"/>
      <c r="G96" s="74"/>
      <c r="H96" s="153"/>
      <c r="I96" s="157"/>
      <c r="J96" s="154"/>
      <c r="K96" s="158"/>
      <c r="L96" s="50" t="s">
        <v>168</v>
      </c>
    </row>
    <row r="97" spans="2:12" x14ac:dyDescent="0.25">
      <c r="B97" s="70" t="s">
        <v>28</v>
      </c>
      <c r="C97" s="71" t="s">
        <v>136</v>
      </c>
      <c r="D97" s="91">
        <v>58056</v>
      </c>
      <c r="E97" s="71" t="s">
        <v>98</v>
      </c>
      <c r="F97" s="72">
        <v>10.4</v>
      </c>
      <c r="G97" s="74"/>
      <c r="H97" s="153"/>
      <c r="I97" s="157"/>
      <c r="J97" s="154"/>
      <c r="K97" s="158"/>
      <c r="L97" s="50" t="s">
        <v>166</v>
      </c>
    </row>
    <row r="98" spans="2:12" x14ac:dyDescent="0.25">
      <c r="B98" s="70" t="s">
        <v>28</v>
      </c>
      <c r="C98" s="71" t="s">
        <v>137</v>
      </c>
      <c r="D98" s="91">
        <v>58058</v>
      </c>
      <c r="E98" s="71" t="s">
        <v>32</v>
      </c>
      <c r="F98" s="72">
        <v>6.7</v>
      </c>
      <c r="G98" s="74"/>
      <c r="H98" s="153"/>
      <c r="I98" s="157"/>
      <c r="J98" s="154"/>
      <c r="K98" s="158"/>
      <c r="L98" s="50" t="s">
        <v>166</v>
      </c>
    </row>
    <row r="99" spans="2:12" x14ac:dyDescent="0.25">
      <c r="B99" s="70" t="s">
        <v>28</v>
      </c>
      <c r="C99" s="71" t="s">
        <v>138</v>
      </c>
      <c r="D99" s="91">
        <v>58122</v>
      </c>
      <c r="E99" s="71" t="s">
        <v>41</v>
      </c>
      <c r="F99" s="72">
        <v>35</v>
      </c>
      <c r="G99" s="74"/>
      <c r="H99" s="153"/>
      <c r="I99" s="157"/>
      <c r="J99" s="154"/>
      <c r="K99" s="158"/>
      <c r="L99" s="50" t="s">
        <v>177</v>
      </c>
    </row>
    <row r="100" spans="2:12" x14ac:dyDescent="0.25">
      <c r="B100" s="70" t="s">
        <v>28</v>
      </c>
      <c r="C100" s="71" t="s">
        <v>138</v>
      </c>
      <c r="D100" s="91">
        <v>58122</v>
      </c>
      <c r="E100" s="71" t="s">
        <v>41</v>
      </c>
      <c r="F100" s="72">
        <v>48.5</v>
      </c>
      <c r="G100" s="74"/>
      <c r="H100" s="153"/>
      <c r="I100" s="157"/>
      <c r="J100" s="154"/>
      <c r="K100" s="158"/>
      <c r="L100" s="50" t="s">
        <v>177</v>
      </c>
    </row>
    <row r="101" spans="2:12" x14ac:dyDescent="0.25">
      <c r="B101" s="70" t="s">
        <v>28</v>
      </c>
      <c r="C101" s="71" t="s">
        <v>139</v>
      </c>
      <c r="D101" s="91">
        <v>58168</v>
      </c>
      <c r="E101" s="71" t="s">
        <v>32</v>
      </c>
      <c r="F101" s="72">
        <v>0.9</v>
      </c>
      <c r="G101" s="74"/>
      <c r="H101" s="153"/>
      <c r="I101" s="157"/>
      <c r="J101" s="154"/>
      <c r="K101" s="158"/>
      <c r="L101" s="50" t="s">
        <v>172</v>
      </c>
    </row>
    <row r="102" spans="2:12" x14ac:dyDescent="0.25">
      <c r="B102" s="70" t="s">
        <v>28</v>
      </c>
      <c r="C102" s="71" t="s">
        <v>140</v>
      </c>
      <c r="D102" s="91">
        <v>58300</v>
      </c>
      <c r="E102" s="71" t="s">
        <v>32</v>
      </c>
      <c r="F102" s="72">
        <v>1.1000000000000001</v>
      </c>
      <c r="G102" s="74"/>
      <c r="H102" s="153"/>
      <c r="I102" s="157"/>
      <c r="J102" s="154"/>
      <c r="K102" s="158"/>
      <c r="L102" s="50" t="s">
        <v>166</v>
      </c>
    </row>
    <row r="103" spans="2:12" x14ac:dyDescent="0.25">
      <c r="B103" s="70" t="s">
        <v>77</v>
      </c>
      <c r="C103" s="71" t="s">
        <v>141</v>
      </c>
      <c r="D103" s="91">
        <v>58302</v>
      </c>
      <c r="E103" s="71" t="s">
        <v>88</v>
      </c>
      <c r="F103" s="72">
        <v>1.1000000000000001</v>
      </c>
      <c r="G103" s="74"/>
      <c r="H103" s="153"/>
      <c r="I103" s="157"/>
      <c r="J103" s="154"/>
      <c r="K103" s="158"/>
      <c r="L103" s="50" t="s">
        <v>168</v>
      </c>
    </row>
    <row r="104" spans="2:12" x14ac:dyDescent="0.25">
      <c r="B104" s="70" t="s">
        <v>28</v>
      </c>
      <c r="C104" s="71" t="s">
        <v>142</v>
      </c>
      <c r="D104" s="91">
        <v>58432</v>
      </c>
      <c r="E104" s="71" t="s">
        <v>32</v>
      </c>
      <c r="F104" s="72">
        <v>13.2</v>
      </c>
      <c r="G104" s="74"/>
      <c r="H104" s="153"/>
      <c r="I104" s="157"/>
      <c r="J104" s="154"/>
      <c r="K104" s="158"/>
      <c r="L104" s="50" t="s">
        <v>169</v>
      </c>
    </row>
    <row r="105" spans="2:12" x14ac:dyDescent="0.25">
      <c r="B105" s="70" t="s">
        <v>28</v>
      </c>
      <c r="C105" s="71" t="s">
        <v>143</v>
      </c>
      <c r="D105" s="91">
        <v>58914</v>
      </c>
      <c r="E105" s="71" t="s">
        <v>32</v>
      </c>
      <c r="F105" s="72">
        <v>16.399999999999999</v>
      </c>
      <c r="G105" s="74"/>
      <c r="H105" s="153"/>
      <c r="I105" s="157"/>
      <c r="J105" s="154"/>
      <c r="K105" s="158"/>
      <c r="L105" s="50" t="s">
        <v>172</v>
      </c>
    </row>
    <row r="106" spans="2:12" x14ac:dyDescent="0.25">
      <c r="B106" s="70" t="s">
        <v>77</v>
      </c>
      <c r="C106" s="71" t="s">
        <v>144</v>
      </c>
      <c r="D106" s="91">
        <v>59002</v>
      </c>
      <c r="E106" s="71" t="s">
        <v>98</v>
      </c>
      <c r="F106" s="72">
        <v>528</v>
      </c>
      <c r="G106" s="74"/>
      <c r="H106" s="153"/>
      <c r="I106" s="157"/>
      <c r="J106" s="154"/>
      <c r="K106" s="158"/>
      <c r="L106" s="50" t="s">
        <v>176</v>
      </c>
    </row>
    <row r="107" spans="2:12" x14ac:dyDescent="0.25">
      <c r="B107" s="70" t="s">
        <v>77</v>
      </c>
      <c r="C107" s="71" t="s">
        <v>145</v>
      </c>
      <c r="D107" s="91">
        <v>59456</v>
      </c>
      <c r="E107" s="71" t="s">
        <v>32</v>
      </c>
      <c r="F107" s="72">
        <v>9.1999999999999993</v>
      </c>
      <c r="G107" s="74"/>
      <c r="H107" s="153"/>
      <c r="I107" s="157"/>
      <c r="J107" s="154"/>
      <c r="K107" s="158"/>
      <c r="L107" s="50" t="s">
        <v>168</v>
      </c>
    </row>
    <row r="108" spans="2:12" x14ac:dyDescent="0.25">
      <c r="B108" s="70" t="s">
        <v>28</v>
      </c>
      <c r="C108" s="71" t="s">
        <v>146</v>
      </c>
      <c r="D108" s="91">
        <v>59800</v>
      </c>
      <c r="E108" s="71" t="s">
        <v>32</v>
      </c>
      <c r="F108" s="72">
        <v>1.1000000000000001</v>
      </c>
      <c r="G108" s="74"/>
      <c r="H108" s="153"/>
      <c r="I108" s="157"/>
      <c r="J108" s="154"/>
      <c r="K108" s="158"/>
      <c r="L108" s="50" t="s">
        <v>175</v>
      </c>
    </row>
    <row r="109" spans="2:12" x14ac:dyDescent="0.25">
      <c r="B109" s="70" t="s">
        <v>28</v>
      </c>
      <c r="C109" s="71" t="s">
        <v>147</v>
      </c>
      <c r="D109" s="91">
        <v>59804</v>
      </c>
      <c r="E109" s="71" t="s">
        <v>32</v>
      </c>
      <c r="F109" s="72">
        <v>1.1000000000000001</v>
      </c>
      <c r="G109" s="74"/>
      <c r="H109" s="153"/>
      <c r="I109" s="157"/>
      <c r="J109" s="154"/>
      <c r="K109" s="158"/>
      <c r="L109" s="50" t="s">
        <v>170</v>
      </c>
    </row>
    <row r="110" spans="2:12" x14ac:dyDescent="0.25">
      <c r="B110" s="70" t="s">
        <v>28</v>
      </c>
      <c r="C110" s="71" t="s">
        <v>148</v>
      </c>
      <c r="D110" s="91">
        <v>60120</v>
      </c>
      <c r="E110" s="71" t="s">
        <v>32</v>
      </c>
      <c r="F110" s="72">
        <v>1.4</v>
      </c>
      <c r="G110" s="74"/>
      <c r="H110" s="153"/>
      <c r="I110" s="157"/>
      <c r="J110" s="154"/>
      <c r="K110" s="158"/>
      <c r="L110" s="50" t="s">
        <v>166</v>
      </c>
    </row>
    <row r="111" spans="2:12" x14ac:dyDescent="0.25">
      <c r="B111" s="70" t="s">
        <v>28</v>
      </c>
      <c r="C111" s="71" t="s">
        <v>149</v>
      </c>
      <c r="D111" s="91">
        <v>60698</v>
      </c>
      <c r="E111" s="71" t="s">
        <v>32</v>
      </c>
      <c r="F111" s="72">
        <v>0</v>
      </c>
      <c r="G111" s="74"/>
      <c r="H111" s="153"/>
      <c r="I111" s="157"/>
      <c r="J111" s="154"/>
      <c r="K111" s="158"/>
      <c r="L111" s="50" t="s">
        <v>166</v>
      </c>
    </row>
    <row r="112" spans="2:12" x14ac:dyDescent="0.25">
      <c r="B112" s="70" t="s">
        <v>28</v>
      </c>
      <c r="C112" s="71" t="s">
        <v>150</v>
      </c>
      <c r="D112" s="91">
        <v>61754</v>
      </c>
      <c r="E112" s="71" t="s">
        <v>32</v>
      </c>
      <c r="F112" s="72">
        <v>6.6</v>
      </c>
      <c r="G112" s="74"/>
      <c r="H112" s="153"/>
      <c r="I112" s="157"/>
      <c r="J112" s="154"/>
      <c r="K112" s="158"/>
      <c r="L112" s="50" t="s">
        <v>167</v>
      </c>
    </row>
    <row r="113" spans="2:19" x14ac:dyDescent="0.25">
      <c r="B113" s="70" t="s">
        <v>28</v>
      </c>
      <c r="C113" s="71" t="s">
        <v>151</v>
      </c>
      <c r="D113" s="91">
        <v>61845</v>
      </c>
      <c r="E113" s="71" t="s">
        <v>32</v>
      </c>
      <c r="F113" s="72">
        <v>0</v>
      </c>
      <c r="G113" s="74"/>
      <c r="H113" s="153"/>
      <c r="I113" s="157"/>
      <c r="J113" s="154"/>
      <c r="K113" s="158"/>
      <c r="L113" s="50" t="s">
        <v>178</v>
      </c>
    </row>
    <row r="114" spans="2:19" x14ac:dyDescent="0.25">
      <c r="B114" s="70" t="s">
        <v>28</v>
      </c>
      <c r="C114" s="71" t="s">
        <v>93</v>
      </c>
      <c r="D114" s="91">
        <v>50623</v>
      </c>
      <c r="E114" s="71" t="s">
        <v>30</v>
      </c>
      <c r="F114" s="72">
        <v>14</v>
      </c>
      <c r="G114" s="74"/>
      <c r="H114" s="153"/>
      <c r="I114" s="157"/>
      <c r="J114" s="154"/>
      <c r="K114" s="158"/>
      <c r="L114" s="50" t="s">
        <v>173</v>
      </c>
    </row>
    <row r="115" spans="2:19" x14ac:dyDescent="0.25">
      <c r="B115" s="70" t="s">
        <v>28</v>
      </c>
      <c r="C115" s="71" t="s">
        <v>29</v>
      </c>
      <c r="D115" s="91">
        <v>52096</v>
      </c>
      <c r="E115" s="71" t="s">
        <v>30</v>
      </c>
      <c r="F115" s="72">
        <v>42.8</v>
      </c>
      <c r="G115" s="73">
        <v>10.3</v>
      </c>
      <c r="H115" s="153"/>
      <c r="I115" s="157"/>
      <c r="J115" s="154"/>
      <c r="K115" s="158"/>
      <c r="L115" s="50" t="s">
        <v>166</v>
      </c>
    </row>
    <row r="116" spans="2:19" x14ac:dyDescent="0.25">
      <c r="B116" s="70" t="s">
        <v>28</v>
      </c>
      <c r="C116" s="71" t="s">
        <v>152</v>
      </c>
      <c r="D116" s="91">
        <v>62176</v>
      </c>
      <c r="E116" s="71" t="s">
        <v>30</v>
      </c>
      <c r="F116" s="72">
        <v>9.6</v>
      </c>
      <c r="G116" s="74"/>
      <c r="H116" s="153"/>
      <c r="I116" s="157"/>
      <c r="J116" s="154"/>
      <c r="K116" s="158"/>
      <c r="L116" s="50" t="s">
        <v>174</v>
      </c>
    </row>
    <row r="117" spans="2:19" x14ac:dyDescent="0.25">
      <c r="B117" s="70" t="s">
        <v>28</v>
      </c>
      <c r="C117" s="71" t="s">
        <v>153</v>
      </c>
      <c r="D117" s="91">
        <v>62571</v>
      </c>
      <c r="E117" s="71" t="s">
        <v>32</v>
      </c>
      <c r="F117" s="72">
        <v>1</v>
      </c>
      <c r="G117" s="74"/>
      <c r="H117" s="153"/>
      <c r="I117" s="157"/>
      <c r="J117" s="154"/>
      <c r="K117" s="158"/>
      <c r="L117" s="50" t="s">
        <v>166</v>
      </c>
    </row>
    <row r="118" spans="2:19" x14ac:dyDescent="0.25">
      <c r="B118" s="70" t="s">
        <v>28</v>
      </c>
      <c r="C118" s="71" t="s">
        <v>154</v>
      </c>
      <c r="D118" s="91">
        <v>62573</v>
      </c>
      <c r="E118" s="71" t="s">
        <v>32</v>
      </c>
      <c r="F118" s="72">
        <v>1</v>
      </c>
      <c r="G118" s="74"/>
      <c r="H118" s="153"/>
      <c r="I118" s="157"/>
      <c r="J118" s="154"/>
      <c r="K118" s="158"/>
      <c r="L118" s="50" t="s">
        <v>166</v>
      </c>
      <c r="P118" s="1"/>
      <c r="Q118" s="37"/>
      <c r="R118" s="37"/>
      <c r="S118" s="38"/>
    </row>
    <row r="119" spans="2:19" x14ac:dyDescent="0.25">
      <c r="B119" s="70" t="s">
        <v>28</v>
      </c>
      <c r="C119" s="71" t="s">
        <v>155</v>
      </c>
      <c r="D119" s="91">
        <v>62698</v>
      </c>
      <c r="E119" s="71" t="s">
        <v>32</v>
      </c>
      <c r="F119" s="72">
        <v>2.2000000000000002</v>
      </c>
      <c r="G119" s="74"/>
      <c r="H119" s="153"/>
      <c r="I119" s="157"/>
      <c r="J119" s="154"/>
      <c r="K119" s="158"/>
      <c r="L119" s="50" t="s">
        <v>166</v>
      </c>
    </row>
    <row r="120" spans="2:19" x14ac:dyDescent="0.25">
      <c r="B120" s="70" t="s">
        <v>28</v>
      </c>
      <c r="C120" s="71" t="s">
        <v>156</v>
      </c>
      <c r="D120" s="91">
        <v>62704</v>
      </c>
      <c r="E120" s="71" t="s">
        <v>32</v>
      </c>
      <c r="F120" s="72">
        <v>1.5</v>
      </c>
      <c r="G120" s="74"/>
      <c r="H120" s="153"/>
      <c r="I120" s="157"/>
      <c r="J120" s="154"/>
      <c r="K120" s="158"/>
      <c r="L120" s="50" t="s">
        <v>166</v>
      </c>
    </row>
    <row r="121" spans="2:19" x14ac:dyDescent="0.25">
      <c r="B121" s="70" t="s">
        <v>28</v>
      </c>
      <c r="C121" s="71" t="s">
        <v>157</v>
      </c>
      <c r="D121" s="91">
        <v>62705</v>
      </c>
      <c r="E121" s="71" t="s">
        <v>32</v>
      </c>
      <c r="F121" s="72">
        <v>2</v>
      </c>
      <c r="G121" s="74"/>
      <c r="H121" s="153"/>
      <c r="I121" s="157"/>
      <c r="J121" s="154"/>
      <c r="K121" s="158"/>
      <c r="L121" s="50" t="s">
        <v>166</v>
      </c>
    </row>
    <row r="122" spans="2:19" ht="15.75" thickBot="1" x14ac:dyDescent="0.3">
      <c r="B122" s="76" t="s">
        <v>28</v>
      </c>
      <c r="C122" s="77" t="s">
        <v>158</v>
      </c>
      <c r="D122" s="96">
        <v>63285</v>
      </c>
      <c r="E122" s="77" t="s">
        <v>32</v>
      </c>
      <c r="F122" s="78">
        <v>33.5</v>
      </c>
      <c r="G122" s="79"/>
      <c r="H122" s="155"/>
      <c r="I122" s="159"/>
      <c r="J122" s="156"/>
      <c r="K122" s="160"/>
      <c r="L122" s="54" t="s">
        <v>166</v>
      </c>
    </row>
    <row r="123" spans="2:19" ht="15.75" thickTop="1" x14ac:dyDescent="0.25">
      <c r="B123" s="5"/>
      <c r="C123" s="6"/>
      <c r="D123" s="97"/>
      <c r="E123" s="6"/>
      <c r="F123" s="6"/>
      <c r="G123" s="6"/>
      <c r="H123" s="58"/>
      <c r="I123" s="131"/>
      <c r="J123" s="126"/>
      <c r="K123" s="132"/>
      <c r="L123" s="50"/>
    </row>
    <row r="124" spans="2:19" x14ac:dyDescent="0.25">
      <c r="B124" s="5"/>
      <c r="C124" s="40" t="s">
        <v>198</v>
      </c>
      <c r="D124" s="97"/>
      <c r="E124" s="6"/>
      <c r="F124" s="6"/>
      <c r="G124" s="6"/>
      <c r="H124" s="59">
        <v>868214.64</v>
      </c>
      <c r="I124" s="133">
        <v>419747.39000000007</v>
      </c>
      <c r="J124" s="134">
        <v>867737.57999999984</v>
      </c>
      <c r="K124" s="135">
        <v>538793.63000000012</v>
      </c>
      <c r="L124" s="51"/>
      <c r="M124" s="34"/>
      <c r="N124" s="34"/>
    </row>
    <row r="125" spans="2:19" ht="15.75" thickBot="1" x14ac:dyDescent="0.3">
      <c r="B125" s="8"/>
      <c r="C125" s="47" t="s">
        <v>199</v>
      </c>
      <c r="D125" s="98"/>
      <c r="E125" s="52"/>
      <c r="F125" s="52"/>
      <c r="G125" s="52"/>
      <c r="H125" s="60">
        <v>839.99094427244586</v>
      </c>
      <c r="I125" s="136">
        <v>406.10235100619207</v>
      </c>
      <c r="J125" s="137">
        <v>839.52939241486058</v>
      </c>
      <c r="K125" s="138">
        <v>521.2786667956658</v>
      </c>
      <c r="L125" s="53"/>
      <c r="M125" s="34"/>
      <c r="N125" s="34"/>
    </row>
    <row r="126" spans="2:19" ht="15.75" thickTop="1" x14ac:dyDescent="0.25">
      <c r="C126" s="1"/>
      <c r="H126" s="39"/>
      <c r="I126" s="139"/>
      <c r="J126" s="140"/>
      <c r="K126" s="140"/>
      <c r="L126" s="4"/>
      <c r="M126" s="34"/>
      <c r="N126" s="34"/>
    </row>
    <row r="127" spans="2:19" ht="15.75" thickBot="1" x14ac:dyDescent="0.3"/>
    <row r="128" spans="2:19" ht="16.5" thickTop="1" thickBot="1" x14ac:dyDescent="0.3">
      <c r="B128" s="41"/>
      <c r="C128" s="146"/>
      <c r="D128" s="147"/>
      <c r="E128" s="146"/>
      <c r="F128" s="146"/>
      <c r="G128" s="146"/>
      <c r="H128" s="169" t="s">
        <v>19</v>
      </c>
      <c r="I128" s="170"/>
      <c r="J128" s="171" t="s">
        <v>20</v>
      </c>
      <c r="K128" s="172"/>
      <c r="L128" s="145"/>
    </row>
    <row r="129" spans="2:15" ht="76.5" thickTop="1" thickBot="1" x14ac:dyDescent="0.3">
      <c r="B129" s="8"/>
      <c r="C129" s="148" t="s">
        <v>159</v>
      </c>
      <c r="D129" s="67" t="s">
        <v>181</v>
      </c>
      <c r="E129" s="67" t="s">
        <v>23</v>
      </c>
      <c r="F129" s="67" t="s">
        <v>24</v>
      </c>
      <c r="G129" s="68"/>
      <c r="H129" s="88" t="s">
        <v>26</v>
      </c>
      <c r="I129" s="88" t="s">
        <v>26</v>
      </c>
      <c r="J129" s="141" t="s">
        <v>26</v>
      </c>
      <c r="K129" s="141" t="s">
        <v>26</v>
      </c>
      <c r="L129" s="84" t="s">
        <v>180</v>
      </c>
      <c r="O129" s="2"/>
    </row>
    <row r="130" spans="2:15" ht="15.75" thickTop="1" x14ac:dyDescent="0.25">
      <c r="B130" s="5" t="s">
        <v>28</v>
      </c>
      <c r="C130" s="80" t="s">
        <v>160</v>
      </c>
      <c r="D130" s="90">
        <v>55518</v>
      </c>
      <c r="E130" s="85"/>
      <c r="F130" s="71">
        <v>852</v>
      </c>
      <c r="G130" s="74"/>
      <c r="H130" s="153"/>
      <c r="I130" s="153"/>
      <c r="J130" s="154"/>
      <c r="K130" s="154"/>
      <c r="L130" s="83" t="s">
        <v>182</v>
      </c>
    </row>
    <row r="131" spans="2:15" x14ac:dyDescent="0.25">
      <c r="B131" s="5" t="s">
        <v>28</v>
      </c>
      <c r="C131" s="80" t="s">
        <v>161</v>
      </c>
      <c r="D131" s="90">
        <v>55656</v>
      </c>
      <c r="E131" s="85"/>
      <c r="F131" s="71">
        <v>779</v>
      </c>
      <c r="G131" s="74"/>
      <c r="H131" s="153"/>
      <c r="I131" s="153"/>
      <c r="J131" s="154"/>
      <c r="K131" s="154"/>
      <c r="L131" s="83" t="s">
        <v>182</v>
      </c>
    </row>
    <row r="132" spans="2:15" x14ac:dyDescent="0.25">
      <c r="B132" s="5" t="s">
        <v>28</v>
      </c>
      <c r="C132" s="80" t="s">
        <v>162</v>
      </c>
      <c r="D132" s="90">
        <v>10496</v>
      </c>
      <c r="E132" s="85"/>
      <c r="F132" s="71">
        <v>300</v>
      </c>
      <c r="G132" s="74"/>
      <c r="H132" s="153"/>
      <c r="I132" s="153"/>
      <c r="J132" s="154"/>
      <c r="K132" s="154"/>
      <c r="L132" s="83" t="s">
        <v>182</v>
      </c>
    </row>
    <row r="133" spans="2:15" x14ac:dyDescent="0.25">
      <c r="B133" s="5" t="s">
        <v>28</v>
      </c>
      <c r="C133" s="80" t="s">
        <v>163</v>
      </c>
      <c r="D133" s="90">
        <v>50134</v>
      </c>
      <c r="E133" s="85"/>
      <c r="F133" s="71">
        <v>300</v>
      </c>
      <c r="G133" s="74"/>
      <c r="H133" s="153"/>
      <c r="I133" s="153"/>
      <c r="J133" s="154"/>
      <c r="K133" s="154"/>
      <c r="L133" s="83" t="s">
        <v>182</v>
      </c>
    </row>
    <row r="134" spans="2:15" x14ac:dyDescent="0.25">
      <c r="B134" s="5" t="s">
        <v>28</v>
      </c>
      <c r="C134" s="6" t="s">
        <v>164</v>
      </c>
      <c r="D134" s="91">
        <v>54449</v>
      </c>
      <c r="E134" s="71"/>
      <c r="F134" s="72">
        <v>6</v>
      </c>
      <c r="G134" s="74"/>
      <c r="H134" s="153"/>
      <c r="I134" s="153"/>
      <c r="J134" s="154"/>
      <c r="K134" s="154"/>
      <c r="L134" s="83" t="s">
        <v>182</v>
      </c>
    </row>
    <row r="135" spans="2:15" ht="15.75" thickBot="1" x14ac:dyDescent="0.3">
      <c r="B135" s="8" t="s">
        <v>28</v>
      </c>
      <c r="C135" s="82" t="s">
        <v>165</v>
      </c>
      <c r="D135" s="99">
        <v>50115</v>
      </c>
      <c r="E135" s="87"/>
      <c r="F135" s="77">
        <v>48.2</v>
      </c>
      <c r="G135" s="79"/>
      <c r="H135" s="155"/>
      <c r="I135" s="155"/>
      <c r="J135" s="156"/>
      <c r="K135" s="156"/>
      <c r="L135" s="100" t="s">
        <v>182</v>
      </c>
    </row>
    <row r="136" spans="2:15" ht="15.75" thickTop="1" x14ac:dyDescent="0.25">
      <c r="B136" s="5"/>
      <c r="C136" s="81"/>
      <c r="D136" s="92"/>
      <c r="E136" s="86"/>
      <c r="F136" s="71"/>
      <c r="G136" s="74"/>
      <c r="H136" s="57"/>
      <c r="I136" s="57"/>
      <c r="J136" s="126"/>
      <c r="K136" s="126"/>
      <c r="L136" s="83"/>
    </row>
    <row r="137" spans="2:15" ht="15.75" thickBot="1" x14ac:dyDescent="0.3">
      <c r="B137" s="8"/>
      <c r="C137" s="82"/>
      <c r="D137" s="99"/>
      <c r="E137" s="87"/>
      <c r="F137" s="77"/>
      <c r="G137" s="79"/>
      <c r="H137" s="89">
        <v>279227.55999999994</v>
      </c>
      <c r="I137" s="89">
        <v>279227.55999999994</v>
      </c>
      <c r="J137" s="142">
        <v>276250.56</v>
      </c>
      <c r="K137" s="142">
        <v>276250.56</v>
      </c>
      <c r="L137" s="84"/>
      <c r="M137" s="34"/>
      <c r="N137" s="34"/>
    </row>
    <row r="138" spans="2:15" ht="15.75" thickTop="1" x14ac:dyDescent="0.25">
      <c r="H138" s="36"/>
      <c r="I138" s="143"/>
    </row>
    <row r="139" spans="2:15" x14ac:dyDescent="0.25">
      <c r="C139" t="s">
        <v>188</v>
      </c>
    </row>
    <row r="140" spans="2:15" x14ac:dyDescent="0.25">
      <c r="C140" t="s">
        <v>187</v>
      </c>
    </row>
  </sheetData>
  <mergeCells count="6">
    <mergeCell ref="H128:I128"/>
    <mergeCell ref="J128:K128"/>
    <mergeCell ref="Q3:R3"/>
    <mergeCell ref="B1:L1"/>
    <mergeCell ref="H3:I3"/>
    <mergeCell ref="J3:K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Hydraulic Demand Comparison</vt:lpstr>
      <vt:lpstr>Total Demand Sourcing</vt:lpstr>
      <vt:lpstr>EG on SoCal Gas System</vt:lpstr>
      <vt:lpstr>'Hydraulic Demand Comparison'!Print_Area</vt:lpstr>
      <vt:lpstr>'Total Demand Sourcing'!Print_Area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cp:lastPrinted>2020-11-06T17:06:26Z</cp:lastPrinted>
  <dcterms:created xsi:type="dcterms:W3CDTF">2020-10-22T12:10:20Z</dcterms:created>
  <dcterms:modified xsi:type="dcterms:W3CDTF">2021-03-24T19:09:13Z</dcterms:modified>
</cp:coreProperties>
</file>