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capuc.sharepoint.com/sites/IntegratedResourcePlanning/Shared Documents/Procurement D.21-06-035 (MTR)/04-Mid-Term Reliability D Implementation/03-Working/2023-03-FAQv5/"/>
    </mc:Choice>
  </mc:AlternateContent>
  <xr:revisionPtr revIDLastSave="0" documentId="8_{9A62BD30-B5DC-4291-AF9F-52844EDD1790}" xr6:coauthVersionLast="47" xr6:coauthVersionMax="47" xr10:uidLastSave="{00000000-0000-0000-0000-000000000000}"/>
  <bookViews>
    <workbookView minimized="1" xWindow="11484" yWindow="-96" windowWidth="17280" windowHeight="8976" firstSheet="1" activeTab="1" xr2:uid="{73FB54EE-6E57-4C23-B0B9-7841AAE5F1A2}"/>
  </bookViews>
  <sheets>
    <sheet name="read_me" sheetId="2" r:id="rId1"/>
    <sheet name="MTR_cumulative_allocation" sheetId="1" r:id="rId2"/>
  </sheets>
  <definedNames>
    <definedName name="_xlnm._FilterDatabase" localSheetId="1" hidden="1">MTR_cumulative_allocation!$A$1:$L$35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35" i="1" s="1"/>
  <c r="H25" i="1"/>
  <c r="K2" i="1"/>
  <c r="J24" i="1"/>
  <c r="J35" i="1" s="1"/>
  <c r="G24" i="1"/>
  <c r="G35" i="1" s="1"/>
  <c r="F24" i="1"/>
  <c r="F35" i="1" s="1"/>
  <c r="E24" i="1"/>
  <c r="E35" i="1" s="1"/>
  <c r="D24" i="1"/>
  <c r="D35" i="1" s="1"/>
  <c r="K3" i="1"/>
  <c r="K4" i="1"/>
  <c r="K5" i="1"/>
  <c r="K6" i="1"/>
  <c r="K7" i="1"/>
  <c r="K8" i="1"/>
  <c r="K9" i="1"/>
  <c r="K10" i="1"/>
  <c r="K11" i="1"/>
  <c r="K12" i="1"/>
  <c r="K13" i="1"/>
  <c r="K14" i="1"/>
  <c r="K15" i="1"/>
  <c r="K16" i="1"/>
  <c r="K17" i="1"/>
  <c r="K18" i="1"/>
  <c r="K19" i="1"/>
  <c r="K20" i="1"/>
  <c r="K21" i="1"/>
  <c r="K22" i="1"/>
  <c r="K23" i="1"/>
  <c r="K26" i="1"/>
  <c r="K27" i="1"/>
  <c r="K28" i="1"/>
  <c r="K29" i="1"/>
  <c r="K30" i="1"/>
  <c r="K31" i="1"/>
  <c r="K32" i="1"/>
  <c r="K33" i="1"/>
  <c r="K34" i="1"/>
  <c r="H35" i="1" l="1"/>
  <c r="K25" i="1"/>
  <c r="K24" i="1"/>
  <c r="K35" i="1" s="1"/>
</calcChain>
</file>

<file path=xl/sharedStrings.xml><?xml version="1.0" encoding="utf-8"?>
<sst xmlns="http://schemas.openxmlformats.org/spreadsheetml/2006/main" count="121" uniqueCount="91">
  <si>
    <t>Information related to individual load serving entities' (LSEs) procurement obligations pursuant to the Mid-Term Reliability (D.21-06-035) and the Supplemental Mid-Term Reliability (D.23-02-040) procurement orders.</t>
  </si>
  <si>
    <t>Updated 8/1/2023</t>
  </si>
  <si>
    <t>Decision (D.) 23-02-040 released on 02/23/2023 requires Commission staff to post a list of each LSE’s procurement obligations, as adjusted to account for any approved baseline swaps authorized, maintaining LSE confidentiality as needed (pg. 18). This workbook contains that list on the tab titled "MTR_cumulative_allocation." LSEs not listed in this tab are expected to contact Energy Division staff at IRPDataRequest@cpuc.ca.gov for their obligations.</t>
  </si>
  <si>
    <t>Further information about D.23-02-040 and D.21-06-035 is available on the IRP Procurement Track website:</t>
  </si>
  <si>
    <t>https://www.cpuc.ca.gov/industries-and-topics/electrical-energy/electric-power-procurement/long-term-procurement-planning/more-information-on-authorizing-procurement/irp-procurement-track</t>
  </si>
  <si>
    <t>Stakeholders should contact Energy Division staff at IRPDataRequest@cpuc.ca.gov if they have questions.</t>
  </si>
  <si>
    <t>Version History</t>
  </si>
  <si>
    <t>Notes</t>
  </si>
  <si>
    <t>Posted by Commission staff pursuant to D.23-02-040</t>
  </si>
  <si>
    <t>Load Serving Entity</t>
  </si>
  <si>
    <t>Abbreviation</t>
  </si>
  <si>
    <t>LSE Type</t>
  </si>
  <si>
    <t>Minimum zero-emitting capacity by 2025†</t>
  </si>
  <si>
    <t>2028 (LLT)‡</t>
  </si>
  <si>
    <t>Total by 2028</t>
  </si>
  <si>
    <t xml:space="preserve">Apple Valley Choice Energy </t>
  </si>
  <si>
    <t>AVCE</t>
  </si>
  <si>
    <t>CCA</t>
  </si>
  <si>
    <t>Clean Energy Alliance</t>
  </si>
  <si>
    <t>CEA</t>
  </si>
  <si>
    <t>Baldwin Park, City of*</t>
  </si>
  <si>
    <t>COBP</t>
  </si>
  <si>
    <t xml:space="preserve">Clean Power Alliance of Southern California </t>
  </si>
  <si>
    <t>CPASC</t>
  </si>
  <si>
    <t xml:space="preserve">Clean Power San Francisco </t>
  </si>
  <si>
    <t>CPSF</t>
  </si>
  <si>
    <t>Desert Community Energy</t>
  </si>
  <si>
    <t>DCE</t>
  </si>
  <si>
    <t xml:space="preserve">East Bay Community Energy </t>
  </si>
  <si>
    <t>EBCE</t>
  </si>
  <si>
    <t xml:space="preserve">King City Community Power </t>
  </si>
  <si>
    <t>KCCP</t>
  </si>
  <si>
    <t xml:space="preserve">Lancaster Energy Clean </t>
  </si>
  <si>
    <t>LCE</t>
  </si>
  <si>
    <t>Central Coast Community Energy</t>
  </si>
  <si>
    <t>CCCE</t>
  </si>
  <si>
    <t xml:space="preserve">Marin Clean Energy </t>
  </si>
  <si>
    <t>MCE</t>
  </si>
  <si>
    <t>Orange County Power Authority**</t>
  </si>
  <si>
    <t>OCPA</t>
  </si>
  <si>
    <t>Energy for Palmdale’s Independent Choice**</t>
  </si>
  <si>
    <t>PALMDALE</t>
  </si>
  <si>
    <t xml:space="preserve">Peninsula Clean Energy Authority </t>
  </si>
  <si>
    <t>PCEA</t>
  </si>
  <si>
    <t>PG&amp;E Bundled</t>
  </si>
  <si>
    <t>PGE</t>
  </si>
  <si>
    <t>IOU</t>
  </si>
  <si>
    <t>PG&amp;E Direct Access (Aggregated)</t>
  </si>
  <si>
    <t>PGE DA</t>
  </si>
  <si>
    <t>ESP</t>
  </si>
  <si>
    <t xml:space="preserve">Pioneer Community Energy </t>
  </si>
  <si>
    <t>PIONEER</t>
  </si>
  <si>
    <t>Pomona, City of</t>
  </si>
  <si>
    <t>POMONA</t>
  </si>
  <si>
    <t xml:space="preserve">Pico Rivera Innovative Municipal Energy </t>
  </si>
  <si>
    <t>PRIME</t>
  </si>
  <si>
    <t xml:space="preserve">Redwood Coast Energy Authority </t>
  </si>
  <si>
    <t>RCEA</t>
  </si>
  <si>
    <t xml:space="preserve">Rancho Mirage Energy Authority </t>
  </si>
  <si>
    <t>RMEA</t>
  </si>
  <si>
    <t>Santa Barbara Clean Energy</t>
  </si>
  <si>
    <t>SBCE</t>
  </si>
  <si>
    <t>SCE Bundled</t>
  </si>
  <si>
    <t>SCE</t>
  </si>
  <si>
    <t>SCE Direct Access (Aggregated)</t>
  </si>
  <si>
    <t>SCE DA</t>
  </si>
  <si>
    <t>San Diego Community Power§</t>
  </si>
  <si>
    <t>SDCP</t>
  </si>
  <si>
    <r>
      <t>SDG&amp;E Bundled</t>
    </r>
    <r>
      <rPr>
        <vertAlign val="superscript"/>
        <sz val="12"/>
        <color theme="1"/>
        <rFont val="Calibri"/>
        <family val="2"/>
      </rPr>
      <t>§</t>
    </r>
  </si>
  <si>
    <t>SDGE</t>
  </si>
  <si>
    <t>SDG&amp;E Direct Access (Aggregated)</t>
  </si>
  <si>
    <t>SDGE DA</t>
  </si>
  <si>
    <t xml:space="preserve">San Jose Clean Energy </t>
  </si>
  <si>
    <t>SJCE</t>
  </si>
  <si>
    <t xml:space="preserve">San Jacinto Power </t>
  </si>
  <si>
    <t>SJP</t>
  </si>
  <si>
    <t xml:space="preserve">Sonoma Clean Power </t>
  </si>
  <si>
    <t>SOMA</t>
  </si>
  <si>
    <t xml:space="preserve">Silicon Valley Clean Energy </t>
  </si>
  <si>
    <t>SVCEA</t>
  </si>
  <si>
    <t xml:space="preserve">Valley Clean Energy Alliance </t>
  </si>
  <si>
    <t>VCEA</t>
  </si>
  <si>
    <t>Western Community Energy*</t>
  </si>
  <si>
    <t>WCE</t>
  </si>
  <si>
    <r>
      <t>Total</t>
    </r>
    <r>
      <rPr>
        <vertAlign val="superscript"/>
        <sz val="11"/>
        <color theme="1"/>
        <rFont val="Century Gothic"/>
        <family val="2"/>
      </rPr>
      <t>¶</t>
    </r>
  </si>
  <si>
    <t>*LSEs are no longer serving load in California; SCE is procuring for these two LSEs.</t>
  </si>
  <si>
    <t>** New LSEs since D.21-06-035 was adopted.</t>
  </si>
  <si>
    <t>† The amount in this column is a subset of the 2023, 2024, and 2025 columns, and is therefore not also added to the total for each LSE</t>
  </si>
  <si>
    <t>‡ The LLT resource requirements are divided into half from long-duration storage and half from firm, zero- emitting generation resources. LSEs with an odd-numbered procurement obligation may choose how to round their obligation in whatever way results in the total capacity in this column of the table being delivered.</t>
  </si>
  <si>
    <t>§ Adjusted capacity requirements available in AL 3967-E</t>
  </si>
  <si>
    <t xml:space="preserve">¶ Total numbers may not match total amount ordered in D.21-06-035 and D.23-02-040 because of rounding. However, total procurement obligations match total ordered procurement.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</si>
</sst>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33">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b/>
      <sz val="12"/>
      <color rgb="FF000000"/>
      <name val="Calibri"/>
      <family val="2"/>
      <scheme val="minor"/>
    </font>
    <font>
      <sz val="12"/>
      <name val="Calibri"/>
      <family val="2"/>
      <scheme val="minor"/>
    </font>
    <font>
      <sz val="9"/>
      <color theme="1"/>
      <name val="Arial"/>
      <family val="2"/>
    </font>
    <font>
      <sz val="10"/>
      <color theme="1"/>
      <name val="Calibri"/>
      <family val="2"/>
      <scheme val="minor"/>
    </font>
    <font>
      <sz val="9"/>
      <name val="Arial"/>
      <family val="2"/>
    </font>
    <font>
      <b/>
      <sz val="10"/>
      <color theme="0"/>
      <name val="Arial"/>
      <family val="2"/>
    </font>
    <font>
      <b/>
      <i/>
      <u/>
      <sz val="9"/>
      <color theme="9"/>
      <name val="Arial"/>
      <family val="2"/>
    </font>
    <font>
      <b/>
      <sz val="22"/>
      <color theme="4"/>
      <name val="Calibri Light"/>
      <family val="2"/>
      <scheme val="major"/>
    </font>
    <font>
      <b/>
      <sz val="14"/>
      <name val="Calibri"/>
      <family val="2"/>
      <scheme val="minor"/>
    </font>
    <font>
      <sz val="9"/>
      <name val="Calibri"/>
      <family val="2"/>
      <scheme val="minor"/>
    </font>
    <font>
      <i/>
      <sz val="9"/>
      <name val="Calibri"/>
      <family val="2"/>
      <scheme val="minor"/>
    </font>
    <font>
      <b/>
      <sz val="9"/>
      <color theme="0"/>
      <name val="Calibri"/>
      <family val="2"/>
      <scheme val="minor"/>
    </font>
    <font>
      <sz val="9"/>
      <color rgb="FFE85F31"/>
      <name val="Calibri"/>
      <family val="2"/>
      <scheme val="minor"/>
    </font>
    <font>
      <b/>
      <i/>
      <sz val="9"/>
      <color theme="1"/>
      <name val="Arial"/>
      <family val="2"/>
    </font>
    <font>
      <sz val="9"/>
      <color rgb="FF9C0006"/>
      <name val="Calibri"/>
      <family val="2"/>
      <scheme val="minor"/>
    </font>
    <font>
      <sz val="9"/>
      <color rgb="FF006100"/>
      <name val="Calibri"/>
      <family val="2"/>
      <scheme val="minor"/>
    </font>
    <font>
      <sz val="9"/>
      <color rgb="FF9C5700"/>
      <name val="Calibri"/>
      <family val="2"/>
      <scheme val="minor"/>
    </font>
    <font>
      <b/>
      <i/>
      <sz val="9"/>
      <color theme="6" tint="-0.24994659260841701"/>
      <name val="Calibri"/>
      <family val="2"/>
      <scheme val="minor"/>
    </font>
    <font>
      <b/>
      <sz val="9"/>
      <color theme="1"/>
      <name val="Calibri"/>
      <family val="2"/>
      <scheme val="minor"/>
    </font>
    <font>
      <b/>
      <sz val="13"/>
      <color theme="4"/>
      <name val="Calibri"/>
      <family val="2"/>
      <scheme val="minor"/>
    </font>
    <font>
      <b/>
      <sz val="11"/>
      <color theme="4"/>
      <name val="Calibri"/>
      <family val="2"/>
      <scheme val="minor"/>
    </font>
    <font>
      <b/>
      <i/>
      <sz val="10"/>
      <color theme="4"/>
      <name val="Calibri"/>
      <family val="2"/>
      <scheme val="minor"/>
    </font>
    <font>
      <i/>
      <sz val="9"/>
      <color theme="1" tint="0.499984740745262"/>
      <name val="Calibri"/>
      <family val="2"/>
      <scheme val="minor"/>
    </font>
    <font>
      <sz val="9"/>
      <color rgb="FFFF0000"/>
      <name val="Arial"/>
      <family val="2"/>
    </font>
    <font>
      <b/>
      <sz val="12"/>
      <name val="Calibri"/>
      <family val="2"/>
      <scheme val="minor"/>
    </font>
    <font>
      <sz val="12"/>
      <color theme="1"/>
      <name val="Calibri"/>
      <family val="2"/>
    </font>
    <font>
      <vertAlign val="superscript"/>
      <sz val="12"/>
      <color theme="1"/>
      <name val="Calibri"/>
      <family val="2"/>
    </font>
    <font>
      <sz val="12"/>
      <color theme="1"/>
      <name val="Calibri"/>
      <family val="2"/>
      <scheme val="minor"/>
    </font>
    <font>
      <vertAlign val="superscript"/>
      <sz val="11"/>
      <color theme="1"/>
      <name val="Century Gothic"/>
      <family val="2"/>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9" tint="0.79998168889431442"/>
        <bgColor indexed="64"/>
      </patternFill>
    </fill>
    <fill>
      <patternFill patternType="solid">
        <fgColor theme="0"/>
        <bgColor indexed="64"/>
      </patternFill>
    </fill>
    <fill>
      <patternFill patternType="solid">
        <fgColor theme="4"/>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2"/>
        <bgColor indexed="64"/>
      </patternFill>
    </fill>
    <fill>
      <patternFill patternType="solid">
        <fgColor theme="5" tint="0.39994506668294322"/>
        <bgColor indexed="64"/>
      </patternFill>
    </fill>
    <fill>
      <patternFill patternType="solid">
        <fgColor theme="2" tint="-9.9978637043366805E-2"/>
        <bgColor indexed="64"/>
      </patternFill>
    </fill>
    <fill>
      <patternFill patternType="solid">
        <fgColor rgb="FFFFFFFF"/>
        <bgColor indexed="64"/>
      </patternFill>
    </fill>
  </fills>
  <borders count="12">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indexed="64"/>
      </bottom>
      <diagonal/>
    </border>
    <border>
      <left/>
      <right/>
      <top/>
      <bottom style="medium">
        <color theme="4"/>
      </bottom>
      <diagonal/>
    </border>
    <border>
      <left/>
      <right/>
      <top/>
      <bottom style="medium">
        <color theme="3" tint="0.39994506668294322"/>
      </bottom>
      <diagonal/>
    </border>
    <border>
      <left/>
      <right/>
      <top/>
      <bottom style="medium">
        <color theme="4" tint="0.3999450666829432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5">
    <xf numFmtId="0" fontId="0" fillId="0" borderId="0"/>
    <xf numFmtId="0" fontId="6" fillId="0" borderId="0">
      <alignment vertical="center"/>
      <protection locked="0"/>
    </xf>
    <xf numFmtId="0" fontId="9" fillId="8" borderId="5" applyNumberFormat="0">
      <alignment vertical="center"/>
    </xf>
    <xf numFmtId="0" fontId="6" fillId="10" borderId="5" applyNumberFormat="0">
      <alignment vertical="center"/>
    </xf>
    <xf numFmtId="0" fontId="8" fillId="0" borderId="5" applyNumberFormat="0">
      <alignment vertical="center"/>
      <protection locked="0"/>
    </xf>
    <xf numFmtId="0" fontId="6" fillId="13" borderId="5" applyAlignment="0">
      <alignment horizontal="left"/>
    </xf>
    <xf numFmtId="9" fontId="7" fillId="0" borderId="0" applyFont="0" applyFill="0" applyBorder="0" applyAlignment="0">
      <protection locked="0"/>
    </xf>
    <xf numFmtId="43" fontId="7" fillId="0" borderId="0" applyFont="0" applyFill="0" applyBorder="0" applyAlignment="0">
      <protection locked="0"/>
    </xf>
    <xf numFmtId="0" fontId="10" fillId="6" borderId="5" applyNumberFormat="0" applyProtection="0">
      <alignment vertical="center"/>
    </xf>
    <xf numFmtId="44" fontId="6" fillId="0" borderId="0" applyFont="0" applyFill="0" applyBorder="0" applyAlignment="0">
      <protection locked="0"/>
    </xf>
    <xf numFmtId="0" fontId="11" fillId="0" borderId="7" applyNumberFormat="0" applyFill="0" applyAlignment="0"/>
    <xf numFmtId="0" fontId="12" fillId="0" borderId="6" applyNumberFormat="0" applyFill="0" applyAlignment="0" applyProtection="0"/>
    <xf numFmtId="0" fontId="23" fillId="0" borderId="7" applyNumberFormat="0" applyFill="0" applyAlignment="0">
      <alignment vertical="center"/>
    </xf>
    <xf numFmtId="0" fontId="24" fillId="0" borderId="9" applyNumberFormat="0" applyFill="0" applyAlignment="0"/>
    <xf numFmtId="0" fontId="25" fillId="0" borderId="8" applyNumberFormat="0" applyFill="0" applyAlignment="0"/>
    <xf numFmtId="0" fontId="19" fillId="2" borderId="0" applyNumberFormat="0" applyBorder="0" applyProtection="0">
      <alignment vertical="center"/>
    </xf>
    <xf numFmtId="0" fontId="18" fillId="3" borderId="0" applyNumberFormat="0" applyBorder="0" applyProtection="0">
      <alignment vertical="center"/>
    </xf>
    <xf numFmtId="0" fontId="20" fillId="4" borderId="0" applyNumberFormat="0" applyBorder="0" applyProtection="0">
      <alignment vertical="center"/>
    </xf>
    <xf numFmtId="0" fontId="13" fillId="11" borderId="5" applyNumberFormat="0">
      <alignment vertical="center"/>
      <protection locked="0"/>
    </xf>
    <xf numFmtId="0" fontId="14" fillId="9" borderId="5" applyNumberFormat="0">
      <alignment vertical="center"/>
    </xf>
    <xf numFmtId="0" fontId="14" fillId="12" borderId="5" applyNumberFormat="0">
      <alignment vertical="center"/>
    </xf>
    <xf numFmtId="0" fontId="16" fillId="0" borderId="1" applyNumberFormat="0" applyFill="0">
      <alignment vertical="center"/>
    </xf>
    <xf numFmtId="0" fontId="15" fillId="5" borderId="2" applyNumberFormat="0">
      <alignment vertical="center"/>
    </xf>
    <xf numFmtId="0" fontId="21" fillId="0" borderId="0" applyNumberFormat="0" applyFill="0" applyBorder="0">
      <alignment vertical="center"/>
    </xf>
    <xf numFmtId="0" fontId="17" fillId="14" borderId="5" applyNumberFormat="0">
      <alignment vertical="center"/>
    </xf>
    <xf numFmtId="0" fontId="26" fillId="0" borderId="0" applyNumberFormat="0" applyFill="0" applyBorder="0" applyAlignment="0"/>
    <xf numFmtId="0" fontId="22" fillId="0" borderId="3" applyNumberFormat="0" applyFill="0">
      <alignment vertical="center"/>
    </xf>
    <xf numFmtId="22" fontId="6" fillId="0" borderId="0" applyFont="0" applyFill="0" applyBorder="0" applyProtection="0">
      <alignment vertical="center"/>
      <protection locked="0"/>
    </xf>
    <xf numFmtId="164" fontId="6" fillId="0" borderId="0" applyFont="0" applyFill="0" applyBorder="0" applyProtection="0">
      <alignment vertical="center"/>
      <protection locked="0"/>
    </xf>
    <xf numFmtId="0" fontId="14" fillId="15" borderId="5" applyNumberFormat="0">
      <alignment vertical="center"/>
    </xf>
    <xf numFmtId="0" fontId="1" fillId="0" borderId="0"/>
    <xf numFmtId="0" fontId="7" fillId="0" borderId="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3" fillId="7" borderId="4" xfId="0" applyFont="1" applyFill="1" applyBorder="1"/>
    <xf numFmtId="0" fontId="5" fillId="7" borderId="4" xfId="0" applyFont="1" applyFill="1" applyBorder="1"/>
    <xf numFmtId="14" fontId="0" fillId="7" borderId="4" xfId="0" applyNumberFormat="1" applyFill="1" applyBorder="1" applyAlignment="1">
      <alignment vertical="top"/>
    </xf>
    <xf numFmtId="0" fontId="0" fillId="7" borderId="4" xfId="0" applyFill="1" applyBorder="1"/>
    <xf numFmtId="0" fontId="0" fillId="7" borderId="0" xfId="0" applyFill="1"/>
    <xf numFmtId="0" fontId="5" fillId="7" borderId="4" xfId="0" applyFont="1" applyFill="1" applyBorder="1" applyAlignment="1">
      <alignment horizontal="left"/>
    </xf>
    <xf numFmtId="0" fontId="2" fillId="7" borderId="0" xfId="1" applyFont="1" applyFill="1" applyAlignment="1" applyProtection="1">
      <alignment vertical="top"/>
    </xf>
    <xf numFmtId="0" fontId="6" fillId="7" borderId="0" xfId="1" applyFill="1" applyAlignment="1" applyProtection="1">
      <alignment vertical="top"/>
    </xf>
    <xf numFmtId="0" fontId="6" fillId="7" borderId="0" xfId="1" applyFill="1">
      <alignment vertical="center"/>
      <protection locked="0"/>
    </xf>
    <xf numFmtId="0" fontId="6" fillId="7" borderId="0" xfId="1" applyFill="1" applyAlignment="1" applyProtection="1">
      <alignment vertical="top" wrapText="1"/>
    </xf>
    <xf numFmtId="0" fontId="27" fillId="7" borderId="0" xfId="1" applyFont="1" applyFill="1" applyAlignment="1" applyProtection="1">
      <alignment vertical="top"/>
    </xf>
    <xf numFmtId="0" fontId="4" fillId="7" borderId="4" xfId="0" applyFont="1" applyFill="1" applyBorder="1" applyAlignment="1">
      <alignment vertical="center"/>
    </xf>
    <xf numFmtId="0" fontId="4" fillId="7" borderId="4" xfId="0" applyFont="1" applyFill="1" applyBorder="1" applyAlignment="1">
      <alignment horizontal="center" vertical="center"/>
    </xf>
    <xf numFmtId="0" fontId="4" fillId="7" borderId="4" xfId="0" applyFont="1" applyFill="1" applyBorder="1" applyAlignment="1">
      <alignment horizontal="center" vertical="center" wrapText="1"/>
    </xf>
    <xf numFmtId="0" fontId="5" fillId="7" borderId="10" xfId="0" applyFont="1" applyFill="1" applyBorder="1" applyAlignment="1">
      <alignment horizontal="left"/>
    </xf>
    <xf numFmtId="0" fontId="3" fillId="7" borderId="10" xfId="0" applyFont="1" applyFill="1" applyBorder="1"/>
    <xf numFmtId="0" fontId="28" fillId="7" borderId="0" xfId="0" applyFont="1" applyFill="1" applyAlignment="1">
      <alignment horizontal="left"/>
    </xf>
    <xf numFmtId="165" fontId="4" fillId="7" borderId="0" xfId="34" applyNumberFormat="1" applyFont="1" applyFill="1" applyBorder="1"/>
    <xf numFmtId="3" fontId="0" fillId="7" borderId="0" xfId="0" applyNumberFormat="1" applyFill="1"/>
    <xf numFmtId="0" fontId="10" fillId="7" borderId="0" xfId="8" applyFill="1" applyBorder="1" applyAlignment="1" applyProtection="1">
      <alignment vertical="center" wrapText="1"/>
      <protection locked="0"/>
    </xf>
    <xf numFmtId="0" fontId="29" fillId="0" borderId="0" xfId="0" applyFont="1" applyAlignment="1">
      <alignment vertical="center"/>
    </xf>
    <xf numFmtId="3" fontId="3" fillId="7" borderId="4" xfId="0" applyNumberFormat="1" applyFont="1" applyFill="1" applyBorder="1"/>
    <xf numFmtId="0" fontId="3" fillId="16" borderId="4" xfId="0" applyFont="1" applyFill="1" applyBorder="1"/>
    <xf numFmtId="3" fontId="3" fillId="7" borderId="10" xfId="0" applyNumberFormat="1" applyFont="1" applyFill="1" applyBorder="1"/>
    <xf numFmtId="165" fontId="3" fillId="7" borderId="11" xfId="34" applyNumberFormat="1" applyFont="1" applyFill="1" applyBorder="1"/>
    <xf numFmtId="0" fontId="5" fillId="7" borderId="11" xfId="0" applyFont="1" applyFill="1" applyBorder="1" applyAlignment="1">
      <alignment horizontal="left"/>
    </xf>
    <xf numFmtId="3" fontId="31" fillId="7" borderId="4" xfId="0" applyNumberFormat="1" applyFont="1" applyFill="1" applyBorder="1"/>
    <xf numFmtId="166" fontId="31" fillId="7" borderId="4" xfId="0" applyNumberFormat="1" applyFont="1" applyFill="1" applyBorder="1"/>
    <xf numFmtId="3" fontId="31" fillId="7" borderId="10" xfId="0" applyNumberFormat="1" applyFont="1" applyFill="1" applyBorder="1"/>
    <xf numFmtId="1" fontId="3" fillId="0" borderId="4" xfId="0" applyNumberFormat="1" applyFont="1" applyFill="1" applyBorder="1"/>
    <xf numFmtId="1" fontId="31" fillId="0" borderId="4" xfId="0" applyNumberFormat="1" applyFont="1" applyFill="1" applyBorder="1"/>
    <xf numFmtId="0" fontId="0" fillId="7" borderId="0" xfId="0" applyFill="1" applyBorder="1"/>
    <xf numFmtId="0" fontId="5" fillId="7" borderId="11" xfId="0" applyFont="1" applyFill="1" applyBorder="1"/>
    <xf numFmtId="43" fontId="0" fillId="7" borderId="0" xfId="34" applyFont="1" applyFill="1"/>
    <xf numFmtId="43" fontId="0" fillId="7" borderId="0" xfId="0" applyNumberFormat="1" applyFill="1"/>
    <xf numFmtId="0" fontId="0" fillId="7" borderId="0" xfId="0" applyFill="1" applyBorder="1" applyAlignment="1">
      <alignment horizontal="left" vertical="center" wrapText="1"/>
    </xf>
  </cellXfs>
  <cellStyles count="35">
    <cellStyle name="Bad 2" xfId="16" xr:uid="{AC7AC937-8A3D-4756-8C95-226767A284D7}"/>
    <cellStyle name="Calculation 2" xfId="20" xr:uid="{BACCAE55-01DB-4104-9C59-56BD65A672C5}"/>
    <cellStyle name="Calculation with Different Formula" xfId="29" xr:uid="{ECEB8CE6-A2CB-47D5-B68F-CECBB0D5FF9D}"/>
    <cellStyle name="Check Cell 2" xfId="22" xr:uid="{D5087E54-A328-4F9E-BA21-9031486A7844}"/>
    <cellStyle name="Comma" xfId="34" builtinId="3"/>
    <cellStyle name="Comma 2" xfId="7" xr:uid="{36F3965C-B429-4E10-9EE3-E88F77D6E1E4}"/>
    <cellStyle name="Comma 7" xfId="32" xr:uid="{F524E84E-E8FA-4E46-90F9-593012BBE3AF}"/>
    <cellStyle name="Currency 2" xfId="9" xr:uid="{EE5F7D72-8AB0-42A8-8540-46AAD3D6C9A6}"/>
    <cellStyle name="Datetime Format" xfId="27" xr:uid="{F5E6F04E-EC40-4A81-8662-EECDF075F036}"/>
    <cellStyle name="Dollars Format" xfId="28" xr:uid="{3FC64FBB-687B-4BD0-B7B9-1008B418F99F}"/>
    <cellStyle name="Explanatory Text 2" xfId="25" xr:uid="{B9CEABD5-D24B-4437-B718-E15A27783B53}"/>
    <cellStyle name="Good 2" xfId="15" xr:uid="{CE834E0C-AD29-41F5-867E-40C4FD738999}"/>
    <cellStyle name="Heading 1 2" xfId="11" xr:uid="{8945D67D-6F88-4E5C-A416-CD0C76715B30}"/>
    <cellStyle name="Heading 2 2" xfId="12" xr:uid="{76641D4E-494E-4DE6-873F-632079C4B501}"/>
    <cellStyle name="Heading 3 2" xfId="13" xr:uid="{92DF0842-890A-472A-A46E-6CA1587F5096}"/>
    <cellStyle name="Heading 4 2" xfId="14" xr:uid="{ECFE0A74-DFC1-4A9E-BD82-60469BB01852}"/>
    <cellStyle name="Hyperlink" xfId="8" builtinId="8" customBuiltin="1"/>
    <cellStyle name="Input 2" xfId="18" xr:uid="{AD231B1A-9917-4C07-A4B6-24CF0F0162FA}"/>
    <cellStyle name="Linked Cell 2" xfId="21" xr:uid="{73A227A0-4DD6-47E8-9B96-4F1A1473D60C}"/>
    <cellStyle name="Neutral 2" xfId="17" xr:uid="{288FB3F7-FF85-4401-ADD3-635B17A3F698}"/>
    <cellStyle name="Normal" xfId="0" builtinId="0"/>
    <cellStyle name="Normal 16" xfId="30" xr:uid="{6AAE1ADD-C080-4972-AEE7-3686C182B033}"/>
    <cellStyle name="Normal 2" xfId="1" xr:uid="{838ECF94-AEE5-46A3-BED2-8DB5A31C4850}"/>
    <cellStyle name="Normal 5" xfId="31" xr:uid="{D629BB10-2713-411B-9E27-F120E5987F2F}"/>
    <cellStyle name="Note 2" xfId="24" xr:uid="{3460F14F-DA1F-40FC-9278-D55A1D745362}"/>
    <cellStyle name="Output 2" xfId="19" xr:uid="{0D262E4C-9354-4F81-B9B1-47EF6AEDBF0E}"/>
    <cellStyle name="Percent 2" xfId="6" xr:uid="{61BF8906-EBA9-4201-AABB-6B4A4A23F4FD}"/>
    <cellStyle name="Percent 7" xfId="33" xr:uid="{8C4975CE-8E2C-46A6-AF7E-045CD2FD74BE}"/>
    <cellStyle name="Table Header" xfId="2" xr:uid="{FD12B4BE-17FA-41C9-8826-C5450DDD40A7}"/>
    <cellStyle name="Table Index" xfId="3" xr:uid="{6713F35C-CCA8-4AFA-9C97-B1094F914E21}"/>
    <cellStyle name="Table Sub-Header" xfId="5" xr:uid="{63313527-F7F9-4413-9661-E3A7D391E053}"/>
    <cellStyle name="Table Value" xfId="4" xr:uid="{12A8F419-7835-4D32-9DE4-3256287B9B73}"/>
    <cellStyle name="Title 2" xfId="10" xr:uid="{17A8D878-315B-4091-B86C-C25ACA4C5949}"/>
    <cellStyle name="Total 2" xfId="26" xr:uid="{5B26CC11-CA94-4198-9C81-E564A1EC0E03}"/>
    <cellStyle name="Warning Text 2" xfId="23" xr:uid="{2A51FF55-D9B4-4376-9586-32B2782AECA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E9D529D8-D04A-4195-A63C-3D9FEE86AED7}">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puc.ca.gov/industries-and-topics/electrical-energy/electric-power-procurement/long-term-procurement-planning/more-information-on-authorizing-procurement/irp-procurement-trac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BA7D6-6E54-45E9-B87E-2AE3EECAD570}">
  <dimension ref="A1:B10"/>
  <sheetViews>
    <sheetView zoomScale="115" zoomScaleNormal="115" workbookViewId="0"/>
  </sheetViews>
  <sheetFormatPr defaultColWidth="8.85546875" defaultRowHeight="14.45"/>
  <cols>
    <col min="1" max="1" width="16" style="5" customWidth="1"/>
    <col min="2" max="2" width="171.140625" style="5" customWidth="1"/>
    <col min="3" max="16384" width="8.85546875" style="5"/>
  </cols>
  <sheetData>
    <row r="1" spans="1:2">
      <c r="A1" s="7" t="s">
        <v>0</v>
      </c>
      <c r="B1" s="8"/>
    </row>
    <row r="2" spans="1:2">
      <c r="A2" s="11" t="s">
        <v>1</v>
      </c>
      <c r="B2" s="10"/>
    </row>
    <row r="3" spans="1:2" ht="33.75" customHeight="1">
      <c r="A3" s="8"/>
      <c r="B3" s="10" t="s">
        <v>2</v>
      </c>
    </row>
    <row r="4" spans="1:2">
      <c r="A4" s="9"/>
      <c r="B4" s="9" t="s">
        <v>3</v>
      </c>
    </row>
    <row r="5" spans="1:2" ht="30.6" customHeight="1">
      <c r="A5" s="9"/>
      <c r="B5" s="20" t="s">
        <v>4</v>
      </c>
    </row>
    <row r="7" spans="1:2">
      <c r="A7" s="9"/>
      <c r="B7" s="9" t="s">
        <v>5</v>
      </c>
    </row>
    <row r="9" spans="1:2">
      <c r="A9" s="4" t="s">
        <v>6</v>
      </c>
      <c r="B9" s="4" t="s">
        <v>7</v>
      </c>
    </row>
    <row r="10" spans="1:2">
      <c r="A10" s="3">
        <v>45079</v>
      </c>
      <c r="B10" s="4" t="s">
        <v>8</v>
      </c>
    </row>
  </sheetData>
  <hyperlinks>
    <hyperlink ref="B5" r:id="rId1" xr:uid="{A78A3DDC-2C9A-4410-B04A-24F405B3AE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46365-1D0F-4B7A-888C-7E5D82DDF00F}">
  <dimension ref="A1:P44"/>
  <sheetViews>
    <sheetView tabSelected="1" topLeftCell="A16" zoomScale="85" zoomScaleNormal="85" workbookViewId="0">
      <pane xSplit="1" topLeftCell="B1" activePane="topRight" state="frozen"/>
      <selection pane="topRight" activeCell="O2" sqref="O1:Q1048576"/>
    </sheetView>
  </sheetViews>
  <sheetFormatPr defaultColWidth="8.85546875" defaultRowHeight="14.45"/>
  <cols>
    <col min="1" max="1" width="52.7109375" style="5" customWidth="1"/>
    <col min="2" max="2" width="14.140625" style="5" customWidth="1"/>
    <col min="3" max="3" width="13.5703125" style="5" bestFit="1" customWidth="1"/>
    <col min="4" max="4" width="13.5703125" style="5" customWidth="1"/>
    <col min="5" max="7" width="10.7109375" style="5" customWidth="1"/>
    <col min="8" max="8" width="21.7109375" style="5" customWidth="1"/>
    <col min="9" max="10" width="10.7109375" style="5" customWidth="1"/>
    <col min="11" max="11" width="10.7109375" style="5" bestFit="1" customWidth="1"/>
    <col min="12" max="12" width="17.5703125" style="5" customWidth="1"/>
    <col min="13" max="15" width="8.85546875" style="5"/>
    <col min="16" max="16" width="9.28515625" style="5" bestFit="1" customWidth="1"/>
    <col min="17" max="16384" width="8.85546875" style="5"/>
  </cols>
  <sheetData>
    <row r="1" spans="1:16" ht="78">
      <c r="A1" s="12" t="s">
        <v>9</v>
      </c>
      <c r="B1" s="13" t="s">
        <v>10</v>
      </c>
      <c r="C1" s="12" t="s">
        <v>11</v>
      </c>
      <c r="D1" s="14">
        <v>2023</v>
      </c>
      <c r="E1" s="14">
        <v>2024</v>
      </c>
      <c r="F1" s="14">
        <v>2025</v>
      </c>
      <c r="G1" s="14" t="s">
        <v>12</v>
      </c>
      <c r="H1" s="14">
        <v>2026</v>
      </c>
      <c r="I1" s="14">
        <v>2027</v>
      </c>
      <c r="J1" s="14" t="s">
        <v>13</v>
      </c>
      <c r="K1" s="14" t="s">
        <v>14</v>
      </c>
    </row>
    <row r="2" spans="1:16" ht="15.6">
      <c r="A2" s="2" t="s">
        <v>15</v>
      </c>
      <c r="B2" s="2" t="s">
        <v>16</v>
      </c>
      <c r="C2" s="2" t="s">
        <v>17</v>
      </c>
      <c r="D2" s="1">
        <v>3</v>
      </c>
      <c r="E2" s="1">
        <v>8</v>
      </c>
      <c r="F2" s="1">
        <v>2</v>
      </c>
      <c r="G2" s="1">
        <v>3</v>
      </c>
      <c r="H2" s="27">
        <v>2.7748626925865461</v>
      </c>
      <c r="I2" s="27">
        <v>2.7748626925865461</v>
      </c>
      <c r="J2" s="1">
        <v>3</v>
      </c>
      <c r="K2" s="22">
        <f>D2+E2+F2+H2+I2+J2</f>
        <v>21.54972538517309</v>
      </c>
      <c r="M2" s="19"/>
    </row>
    <row r="3" spans="1:16" ht="15.6">
      <c r="A3" s="6" t="s">
        <v>18</v>
      </c>
      <c r="B3" s="6" t="s">
        <v>19</v>
      </c>
      <c r="C3" s="6" t="s">
        <v>17</v>
      </c>
      <c r="D3" s="1">
        <v>7</v>
      </c>
      <c r="E3" s="1">
        <v>20</v>
      </c>
      <c r="F3" s="1">
        <v>5</v>
      </c>
      <c r="G3" s="1">
        <v>8</v>
      </c>
      <c r="H3" s="27">
        <v>13.627907568378204</v>
      </c>
      <c r="I3" s="27">
        <v>13.627907568378204</v>
      </c>
      <c r="J3" s="1">
        <v>7</v>
      </c>
      <c r="K3" s="22">
        <f t="shared" ref="K3:K34" si="0">D3+E3+F3+H3+I3+J3</f>
        <v>66.255815136756411</v>
      </c>
      <c r="M3" s="19"/>
    </row>
    <row r="4" spans="1:16" ht="15.6">
      <c r="A4" s="6" t="s">
        <v>20</v>
      </c>
      <c r="B4" s="6" t="s">
        <v>21</v>
      </c>
      <c r="C4" s="6" t="s">
        <v>17</v>
      </c>
      <c r="D4" s="1">
        <v>0</v>
      </c>
      <c r="E4" s="1">
        <v>0</v>
      </c>
      <c r="F4" s="1">
        <v>0</v>
      </c>
      <c r="G4" s="1">
        <v>0</v>
      </c>
      <c r="H4" s="27">
        <v>0</v>
      </c>
      <c r="I4" s="27">
        <v>0</v>
      </c>
      <c r="J4" s="1">
        <v>0</v>
      </c>
      <c r="K4" s="22">
        <f t="shared" si="0"/>
        <v>0</v>
      </c>
      <c r="M4" s="19"/>
      <c r="P4" s="34"/>
    </row>
    <row r="5" spans="1:16" ht="15.6">
      <c r="A5" s="2" t="s">
        <v>22</v>
      </c>
      <c r="B5" s="2" t="s">
        <v>23</v>
      </c>
      <c r="C5" s="2" t="s">
        <v>17</v>
      </c>
      <c r="D5" s="1">
        <v>118</v>
      </c>
      <c r="E5" s="1">
        <v>354</v>
      </c>
      <c r="F5" s="1">
        <v>89</v>
      </c>
      <c r="G5" s="1">
        <v>148</v>
      </c>
      <c r="H5" s="27">
        <v>117.46752599095258</v>
      </c>
      <c r="I5" s="27">
        <v>117.46752599095258</v>
      </c>
      <c r="J5" s="1">
        <v>118</v>
      </c>
      <c r="K5" s="22">
        <f t="shared" si="0"/>
        <v>913.93505198190519</v>
      </c>
      <c r="M5" s="19"/>
      <c r="P5" s="34"/>
    </row>
    <row r="6" spans="1:16" ht="15.6">
      <c r="A6" s="2" t="s">
        <v>24</v>
      </c>
      <c r="B6" s="2" t="s">
        <v>25</v>
      </c>
      <c r="C6" s="2" t="s">
        <v>17</v>
      </c>
      <c r="D6" s="1">
        <v>31</v>
      </c>
      <c r="E6" s="1">
        <v>93</v>
      </c>
      <c r="F6" s="1">
        <v>23</v>
      </c>
      <c r="G6" s="1">
        <v>39</v>
      </c>
      <c r="H6" s="27">
        <v>31.445421737782809</v>
      </c>
      <c r="I6" s="27">
        <v>31.445421737782809</v>
      </c>
      <c r="J6" s="1">
        <v>31</v>
      </c>
      <c r="K6" s="22">
        <f t="shared" si="0"/>
        <v>240.89084347556559</v>
      </c>
      <c r="M6" s="19"/>
      <c r="P6" s="34"/>
    </row>
    <row r="7" spans="1:16" ht="15.6">
      <c r="A7" s="6" t="s">
        <v>26</v>
      </c>
      <c r="B7" s="6" t="s">
        <v>27</v>
      </c>
      <c r="C7" s="6" t="s">
        <v>17</v>
      </c>
      <c r="D7" s="1">
        <v>6</v>
      </c>
      <c r="E7" s="1">
        <v>18</v>
      </c>
      <c r="F7" s="1">
        <v>4</v>
      </c>
      <c r="G7" s="1">
        <v>7</v>
      </c>
      <c r="H7" s="27">
        <v>4.3882067258129513</v>
      </c>
      <c r="I7" s="27">
        <v>4.3882067258129513</v>
      </c>
      <c r="J7" s="1">
        <v>6</v>
      </c>
      <c r="K7" s="22">
        <f t="shared" si="0"/>
        <v>42.776413451625899</v>
      </c>
      <c r="M7" s="19"/>
      <c r="P7" s="35"/>
    </row>
    <row r="8" spans="1:16" ht="15.6">
      <c r="A8" s="2" t="s">
        <v>28</v>
      </c>
      <c r="B8" s="2" t="s">
        <v>29</v>
      </c>
      <c r="C8" s="2" t="s">
        <v>17</v>
      </c>
      <c r="D8" s="1">
        <v>73</v>
      </c>
      <c r="E8" s="1">
        <v>218</v>
      </c>
      <c r="F8" s="1">
        <v>55</v>
      </c>
      <c r="G8" s="1">
        <v>91</v>
      </c>
      <c r="H8" s="27">
        <v>67.84356335438099</v>
      </c>
      <c r="I8" s="27">
        <v>67.84356335438099</v>
      </c>
      <c r="J8" s="1">
        <v>73</v>
      </c>
      <c r="K8" s="22">
        <f t="shared" si="0"/>
        <v>554.68712670876198</v>
      </c>
      <c r="M8" s="19"/>
    </row>
    <row r="9" spans="1:16" ht="15.6">
      <c r="A9" s="2" t="s">
        <v>30</v>
      </c>
      <c r="B9" s="2" t="s">
        <v>31</v>
      </c>
      <c r="C9" s="2" t="s">
        <v>17</v>
      </c>
      <c r="D9" s="1">
        <v>0.3</v>
      </c>
      <c r="E9" s="1">
        <v>1</v>
      </c>
      <c r="F9" s="1">
        <v>0.3</v>
      </c>
      <c r="G9" s="1">
        <v>0.4</v>
      </c>
      <c r="H9" s="28">
        <v>0.4</v>
      </c>
      <c r="I9" s="28">
        <v>0.4</v>
      </c>
      <c r="J9" s="1">
        <v>0.3</v>
      </c>
      <c r="K9" s="22">
        <f t="shared" si="0"/>
        <v>2.6999999999999997</v>
      </c>
      <c r="M9" s="19"/>
    </row>
    <row r="10" spans="1:16" ht="15.6">
      <c r="A10" s="2" t="s">
        <v>32</v>
      </c>
      <c r="B10" s="2" t="s">
        <v>33</v>
      </c>
      <c r="C10" s="2" t="s">
        <v>17</v>
      </c>
      <c r="D10" s="1">
        <v>6</v>
      </c>
      <c r="E10" s="1">
        <v>19</v>
      </c>
      <c r="F10" s="1">
        <v>5</v>
      </c>
      <c r="G10" s="1">
        <v>8</v>
      </c>
      <c r="H10" s="27">
        <v>6.6685948818300567</v>
      </c>
      <c r="I10" s="27">
        <v>6.6685948818300567</v>
      </c>
      <c r="J10" s="1">
        <v>6</v>
      </c>
      <c r="K10" s="22">
        <f t="shared" si="0"/>
        <v>49.33718976366012</v>
      </c>
      <c r="M10" s="19"/>
    </row>
    <row r="11" spans="1:16" ht="15.6">
      <c r="A11" s="2" t="s">
        <v>34</v>
      </c>
      <c r="B11" s="2" t="s">
        <v>35</v>
      </c>
      <c r="C11" s="2" t="s">
        <v>17</v>
      </c>
      <c r="D11" s="1">
        <v>51</v>
      </c>
      <c r="E11" s="1">
        <v>152</v>
      </c>
      <c r="F11" s="1">
        <v>38</v>
      </c>
      <c r="G11" s="1">
        <v>63</v>
      </c>
      <c r="H11" s="27">
        <v>55.487075462768573</v>
      </c>
      <c r="I11" s="27">
        <v>55.487075462768573</v>
      </c>
      <c r="J11" s="1">
        <v>51</v>
      </c>
      <c r="K11" s="22">
        <f t="shared" si="0"/>
        <v>402.97415092553717</v>
      </c>
      <c r="M11" s="19"/>
    </row>
    <row r="12" spans="1:16" ht="15.6">
      <c r="A12" s="2" t="s">
        <v>36</v>
      </c>
      <c r="B12" s="2" t="s">
        <v>37</v>
      </c>
      <c r="C12" s="2" t="s">
        <v>17</v>
      </c>
      <c r="D12" s="1">
        <v>58</v>
      </c>
      <c r="E12" s="1">
        <v>173</v>
      </c>
      <c r="F12" s="1">
        <v>43</v>
      </c>
      <c r="G12" s="1">
        <v>72</v>
      </c>
      <c r="H12" s="27">
        <v>61.127820740873382</v>
      </c>
      <c r="I12" s="27">
        <v>61.127820740873382</v>
      </c>
      <c r="J12" s="1">
        <v>58</v>
      </c>
      <c r="K12" s="22">
        <f t="shared" si="0"/>
        <v>454.25564148174681</v>
      </c>
      <c r="M12" s="19"/>
    </row>
    <row r="13" spans="1:16" ht="15.6">
      <c r="A13" s="6" t="s">
        <v>38</v>
      </c>
      <c r="B13" s="6" t="s">
        <v>39</v>
      </c>
      <c r="C13" s="6" t="s">
        <v>17</v>
      </c>
      <c r="D13" s="23">
        <v>0</v>
      </c>
      <c r="E13" s="23">
        <v>0</v>
      </c>
      <c r="F13" s="23">
        <v>0</v>
      </c>
      <c r="G13" s="23">
        <v>0</v>
      </c>
      <c r="H13" s="27">
        <v>38.219841850196495</v>
      </c>
      <c r="I13" s="27">
        <v>38.219841850196495</v>
      </c>
      <c r="J13" s="1">
        <v>0</v>
      </c>
      <c r="K13" s="22">
        <f t="shared" si="0"/>
        <v>76.43968370039299</v>
      </c>
      <c r="M13" s="19"/>
    </row>
    <row r="14" spans="1:16" ht="15.6">
      <c r="A14" s="6" t="s">
        <v>40</v>
      </c>
      <c r="B14" s="6" t="s">
        <v>41</v>
      </c>
      <c r="C14" s="6" t="s">
        <v>17</v>
      </c>
      <c r="D14" s="23">
        <v>0</v>
      </c>
      <c r="E14" s="23">
        <v>0</v>
      </c>
      <c r="F14" s="23">
        <v>0</v>
      </c>
      <c r="G14" s="23">
        <v>0</v>
      </c>
      <c r="H14" s="27">
        <v>5.898698807903795</v>
      </c>
      <c r="I14" s="27">
        <v>5.898698807903795</v>
      </c>
      <c r="J14" s="1">
        <v>0</v>
      </c>
      <c r="K14" s="22">
        <f t="shared" si="0"/>
        <v>11.79739761580759</v>
      </c>
      <c r="M14" s="19"/>
    </row>
    <row r="15" spans="1:16" ht="15.6">
      <c r="A15" s="2" t="s">
        <v>42</v>
      </c>
      <c r="B15" s="2" t="s">
        <v>43</v>
      </c>
      <c r="C15" s="2" t="s">
        <v>17</v>
      </c>
      <c r="D15" s="1">
        <v>38</v>
      </c>
      <c r="E15" s="1">
        <v>113</v>
      </c>
      <c r="F15" s="1">
        <v>28</v>
      </c>
      <c r="G15" s="1">
        <v>47</v>
      </c>
      <c r="H15" s="27">
        <v>35.148411329456692</v>
      </c>
      <c r="I15" s="27">
        <v>35.148411329456692</v>
      </c>
      <c r="J15" s="1">
        <v>38</v>
      </c>
      <c r="K15" s="22">
        <f t="shared" si="0"/>
        <v>287.29682265891336</v>
      </c>
      <c r="M15" s="19"/>
    </row>
    <row r="16" spans="1:16" ht="15.6">
      <c r="A16" s="2" t="s">
        <v>44</v>
      </c>
      <c r="B16" s="2" t="s">
        <v>45</v>
      </c>
      <c r="C16" s="2" t="s">
        <v>46</v>
      </c>
      <c r="D16" s="1">
        <v>400</v>
      </c>
      <c r="E16" s="22">
        <v>1201</v>
      </c>
      <c r="F16" s="1">
        <v>300</v>
      </c>
      <c r="G16" s="1">
        <v>500</v>
      </c>
      <c r="H16" s="27">
        <v>388.31325120020807</v>
      </c>
      <c r="I16" s="27">
        <v>388.31325120020807</v>
      </c>
      <c r="J16" s="1">
        <v>400</v>
      </c>
      <c r="K16" s="22">
        <f t="shared" si="0"/>
        <v>3077.626502400416</v>
      </c>
      <c r="M16" s="19"/>
    </row>
    <row r="17" spans="1:13" ht="15.6">
      <c r="A17" s="2" t="s">
        <v>47</v>
      </c>
      <c r="B17" s="2" t="s">
        <v>48</v>
      </c>
      <c r="C17" s="2" t="s">
        <v>49</v>
      </c>
      <c r="D17" s="1">
        <v>77</v>
      </c>
      <c r="E17" s="1">
        <v>230</v>
      </c>
      <c r="F17" s="1">
        <v>58</v>
      </c>
      <c r="G17" s="1">
        <v>96</v>
      </c>
      <c r="H17" s="27">
        <v>73.626745561803588</v>
      </c>
      <c r="I17" s="27">
        <v>73.626745561803588</v>
      </c>
      <c r="J17" s="1">
        <v>77</v>
      </c>
      <c r="K17" s="22">
        <f t="shared" si="0"/>
        <v>589.2534911236072</v>
      </c>
      <c r="M17" s="19"/>
    </row>
    <row r="18" spans="1:13" ht="15.6">
      <c r="A18" s="2" t="s">
        <v>50</v>
      </c>
      <c r="B18" s="2" t="s">
        <v>51</v>
      </c>
      <c r="C18" s="2" t="s">
        <v>17</v>
      </c>
      <c r="D18" s="1">
        <v>12</v>
      </c>
      <c r="E18" s="1">
        <v>37</v>
      </c>
      <c r="F18" s="1">
        <v>9</v>
      </c>
      <c r="G18" s="1">
        <v>15</v>
      </c>
      <c r="H18" s="27">
        <v>18.821007529388552</v>
      </c>
      <c r="I18" s="27">
        <v>18.821007529388552</v>
      </c>
      <c r="J18" s="1">
        <v>12</v>
      </c>
      <c r="K18" s="22">
        <f t="shared" si="0"/>
        <v>107.6420150587771</v>
      </c>
      <c r="M18" s="19"/>
    </row>
    <row r="19" spans="1:13" ht="15.6">
      <c r="A19" s="6" t="s">
        <v>52</v>
      </c>
      <c r="B19" s="6" t="s">
        <v>53</v>
      </c>
      <c r="C19" s="6" t="s">
        <v>17</v>
      </c>
      <c r="D19" s="1">
        <v>5</v>
      </c>
      <c r="E19" s="1">
        <v>14</v>
      </c>
      <c r="F19" s="1">
        <v>3</v>
      </c>
      <c r="G19" s="1">
        <v>6</v>
      </c>
      <c r="H19" s="27">
        <v>3.6188273789835335</v>
      </c>
      <c r="I19" s="27">
        <v>3.6188273789835335</v>
      </c>
      <c r="J19" s="1">
        <v>5</v>
      </c>
      <c r="K19" s="22">
        <f t="shared" si="0"/>
        <v>34.237654757967064</v>
      </c>
      <c r="M19" s="19"/>
    </row>
    <row r="20" spans="1:13" ht="15.6">
      <c r="A20" s="2" t="s">
        <v>54</v>
      </c>
      <c r="B20" s="2" t="s">
        <v>55</v>
      </c>
      <c r="C20" s="2" t="s">
        <v>17</v>
      </c>
      <c r="D20" s="1">
        <v>2</v>
      </c>
      <c r="E20" s="1">
        <v>7</v>
      </c>
      <c r="F20" s="1">
        <v>2</v>
      </c>
      <c r="G20" s="1">
        <v>3</v>
      </c>
      <c r="H20" s="27">
        <v>2.4150255022026559</v>
      </c>
      <c r="I20" s="27">
        <v>2.4150255022026559</v>
      </c>
      <c r="J20" s="1">
        <v>2</v>
      </c>
      <c r="K20" s="22">
        <f t="shared" si="0"/>
        <v>17.830051004405313</v>
      </c>
      <c r="M20" s="19"/>
    </row>
    <row r="21" spans="1:13" ht="15.6">
      <c r="A21" s="2" t="s">
        <v>56</v>
      </c>
      <c r="B21" s="2" t="s">
        <v>57</v>
      </c>
      <c r="C21" s="2" t="s">
        <v>17</v>
      </c>
      <c r="D21" s="1">
        <v>7</v>
      </c>
      <c r="E21" s="1">
        <v>20</v>
      </c>
      <c r="F21" s="1">
        <v>5</v>
      </c>
      <c r="G21" s="1">
        <v>8</v>
      </c>
      <c r="H21" s="27">
        <v>7.0691870941947368</v>
      </c>
      <c r="I21" s="27">
        <v>7.0691870941947368</v>
      </c>
      <c r="J21" s="1">
        <v>7</v>
      </c>
      <c r="K21" s="22">
        <f t="shared" si="0"/>
        <v>53.138374188389477</v>
      </c>
      <c r="M21" s="19"/>
    </row>
    <row r="22" spans="1:13" ht="15.6">
      <c r="A22" s="2" t="s">
        <v>58</v>
      </c>
      <c r="B22" s="2" t="s">
        <v>59</v>
      </c>
      <c r="C22" s="2" t="s">
        <v>17</v>
      </c>
      <c r="D22" s="1">
        <v>3</v>
      </c>
      <c r="E22" s="1">
        <v>9</v>
      </c>
      <c r="F22" s="1">
        <v>2</v>
      </c>
      <c r="G22" s="1">
        <v>4</v>
      </c>
      <c r="H22" s="27">
        <v>2.9926084364248253</v>
      </c>
      <c r="I22" s="27">
        <v>2.9926084364248253</v>
      </c>
      <c r="J22" s="1">
        <v>3</v>
      </c>
      <c r="K22" s="22">
        <f t="shared" si="0"/>
        <v>22.985216872849648</v>
      </c>
      <c r="M22" s="19"/>
    </row>
    <row r="23" spans="1:13" ht="15.6">
      <c r="A23" s="6" t="s">
        <v>60</v>
      </c>
      <c r="B23" s="6" t="s">
        <v>61</v>
      </c>
      <c r="C23" s="6" t="s">
        <v>17</v>
      </c>
      <c r="D23" s="1">
        <v>2</v>
      </c>
      <c r="E23" s="1">
        <v>7</v>
      </c>
      <c r="F23" s="1">
        <v>2</v>
      </c>
      <c r="G23" s="1">
        <v>3</v>
      </c>
      <c r="H23" s="27">
        <v>3.5830137040853507</v>
      </c>
      <c r="I23" s="27">
        <v>3.5830137040853507</v>
      </c>
      <c r="J23" s="1">
        <v>2</v>
      </c>
      <c r="K23" s="22">
        <f t="shared" si="0"/>
        <v>20.166027408170702</v>
      </c>
      <c r="M23" s="19"/>
    </row>
    <row r="24" spans="1:13" ht="15.6">
      <c r="A24" s="2" t="s">
        <v>62</v>
      </c>
      <c r="B24" s="2" t="s">
        <v>63</v>
      </c>
      <c r="C24" s="2" t="s">
        <v>46</v>
      </c>
      <c r="D24" s="1">
        <f>687+15+3</f>
        <v>705</v>
      </c>
      <c r="E24" s="22">
        <f>2060+46+8</f>
        <v>2114</v>
      </c>
      <c r="F24" s="1">
        <f>515+12+2</f>
        <v>529</v>
      </c>
      <c r="G24" s="1">
        <f>858+19+3</f>
        <v>880</v>
      </c>
      <c r="H24" s="27">
        <v>683.73461447677539</v>
      </c>
      <c r="I24" s="27">
        <v>683.73461447677539</v>
      </c>
      <c r="J24" s="1">
        <f>687+15+3</f>
        <v>705</v>
      </c>
      <c r="K24" s="22">
        <f t="shared" si="0"/>
        <v>5420.4692289535506</v>
      </c>
      <c r="M24" s="19"/>
    </row>
    <row r="25" spans="1:13" ht="15.6">
      <c r="A25" s="2" t="s">
        <v>64</v>
      </c>
      <c r="B25" s="2" t="s">
        <v>65</v>
      </c>
      <c r="C25" s="2" t="s">
        <v>49</v>
      </c>
      <c r="D25" s="1">
        <v>90</v>
      </c>
      <c r="E25" s="1">
        <v>271</v>
      </c>
      <c r="F25" s="1">
        <v>68</v>
      </c>
      <c r="G25" s="1">
        <v>113</v>
      </c>
      <c r="H25" s="27">
        <f>172.38/2</f>
        <v>86.19</v>
      </c>
      <c r="I25" s="27">
        <f>172.38/2</f>
        <v>86.19</v>
      </c>
      <c r="J25" s="1">
        <v>90</v>
      </c>
      <c r="K25" s="22">
        <f t="shared" si="0"/>
        <v>691.38000000000011</v>
      </c>
      <c r="M25" s="19"/>
    </row>
    <row r="26" spans="1:13" ht="15.6">
      <c r="A26" s="6" t="s">
        <v>66</v>
      </c>
      <c r="B26" s="6" t="s">
        <v>67</v>
      </c>
      <c r="C26" s="6" t="s">
        <v>17</v>
      </c>
      <c r="D26" s="30">
        <v>79.3</v>
      </c>
      <c r="E26" s="30">
        <v>237.4</v>
      </c>
      <c r="F26" s="30">
        <v>59.7</v>
      </c>
      <c r="G26" s="30">
        <v>98.9</v>
      </c>
      <c r="H26" s="31">
        <v>79.980064150833385</v>
      </c>
      <c r="I26" s="31">
        <v>79.980064150833385</v>
      </c>
      <c r="J26" s="30">
        <v>79.3</v>
      </c>
      <c r="K26" s="22">
        <f t="shared" si="0"/>
        <v>615.66012830166676</v>
      </c>
      <c r="M26" s="19"/>
    </row>
    <row r="27" spans="1:13" ht="17.45">
      <c r="A27" s="21" t="s">
        <v>68</v>
      </c>
      <c r="B27" s="2" t="s">
        <v>69</v>
      </c>
      <c r="C27" s="21" t="s">
        <v>46</v>
      </c>
      <c r="D27" s="30">
        <v>82.7</v>
      </c>
      <c r="E27" s="30">
        <v>247.6</v>
      </c>
      <c r="F27" s="30">
        <v>62.3</v>
      </c>
      <c r="G27" s="30">
        <v>103.1</v>
      </c>
      <c r="H27" s="31">
        <v>71.620057790335622</v>
      </c>
      <c r="I27" s="31">
        <v>71.620057790335622</v>
      </c>
      <c r="J27" s="30">
        <v>82.7</v>
      </c>
      <c r="K27" s="22">
        <f t="shared" si="0"/>
        <v>618.54011558067134</v>
      </c>
      <c r="M27" s="19"/>
    </row>
    <row r="28" spans="1:13" ht="15.6">
      <c r="A28" s="2" t="s">
        <v>70</v>
      </c>
      <c r="B28" s="2" t="s">
        <v>71</v>
      </c>
      <c r="C28" s="2" t="s">
        <v>49</v>
      </c>
      <c r="D28" s="1">
        <v>26</v>
      </c>
      <c r="E28" s="1">
        <v>80</v>
      </c>
      <c r="F28" s="1">
        <v>20</v>
      </c>
      <c r="G28" s="1">
        <v>33</v>
      </c>
      <c r="H28" s="27">
        <v>25.474395130105545</v>
      </c>
      <c r="I28" s="27">
        <v>25.474395130105545</v>
      </c>
      <c r="J28" s="1">
        <v>26</v>
      </c>
      <c r="K28" s="22">
        <f t="shared" si="0"/>
        <v>202.94879026021107</v>
      </c>
      <c r="M28" s="19"/>
    </row>
    <row r="29" spans="1:13" ht="15.6">
      <c r="A29" s="2" t="s">
        <v>72</v>
      </c>
      <c r="B29" s="2" t="s">
        <v>73</v>
      </c>
      <c r="C29" s="2" t="s">
        <v>17</v>
      </c>
      <c r="D29" s="1">
        <v>43</v>
      </c>
      <c r="E29" s="1">
        <v>129</v>
      </c>
      <c r="F29" s="1">
        <v>32</v>
      </c>
      <c r="G29" s="1">
        <v>54</v>
      </c>
      <c r="H29" s="27">
        <v>39.842747311635598</v>
      </c>
      <c r="I29" s="27">
        <v>39.842747311635598</v>
      </c>
      <c r="J29" s="1">
        <v>43</v>
      </c>
      <c r="K29" s="22">
        <f t="shared" si="0"/>
        <v>326.68549462327121</v>
      </c>
      <c r="M29" s="19"/>
    </row>
    <row r="30" spans="1:13" ht="15.6">
      <c r="A30" s="2" t="s">
        <v>74</v>
      </c>
      <c r="B30" s="2" t="s">
        <v>75</v>
      </c>
      <c r="C30" s="2" t="s">
        <v>17</v>
      </c>
      <c r="D30" s="1">
        <v>2</v>
      </c>
      <c r="E30" s="1">
        <v>5</v>
      </c>
      <c r="F30" s="1">
        <v>1</v>
      </c>
      <c r="G30" s="1">
        <v>2</v>
      </c>
      <c r="H30" s="27">
        <v>1.7849533365835806</v>
      </c>
      <c r="I30" s="27">
        <v>1.7849533365835806</v>
      </c>
      <c r="J30" s="1">
        <v>2</v>
      </c>
      <c r="K30" s="22">
        <f t="shared" si="0"/>
        <v>13.569906673167161</v>
      </c>
      <c r="M30" s="19"/>
    </row>
    <row r="31" spans="1:13" ht="15.6">
      <c r="A31" s="2" t="s">
        <v>76</v>
      </c>
      <c r="B31" s="2" t="s">
        <v>77</v>
      </c>
      <c r="C31" s="2" t="s">
        <v>17</v>
      </c>
      <c r="D31" s="1">
        <v>25</v>
      </c>
      <c r="E31" s="1">
        <v>74</v>
      </c>
      <c r="F31" s="1">
        <v>18</v>
      </c>
      <c r="G31" s="1">
        <v>31</v>
      </c>
      <c r="H31" s="27">
        <v>22.687453282447478</v>
      </c>
      <c r="I31" s="27">
        <v>22.687453282447478</v>
      </c>
      <c r="J31" s="1">
        <v>25</v>
      </c>
      <c r="K31" s="22">
        <f t="shared" si="0"/>
        <v>187.37490656489496</v>
      </c>
      <c r="M31" s="19"/>
    </row>
    <row r="32" spans="1:13" ht="15.6">
      <c r="A32" s="2" t="s">
        <v>78</v>
      </c>
      <c r="B32" s="2" t="s">
        <v>79</v>
      </c>
      <c r="C32" s="2" t="s">
        <v>17</v>
      </c>
      <c r="D32" s="1">
        <v>41</v>
      </c>
      <c r="E32" s="1">
        <v>124</v>
      </c>
      <c r="F32" s="1">
        <v>31</v>
      </c>
      <c r="G32" s="1">
        <v>52</v>
      </c>
      <c r="H32" s="27">
        <v>39.633045028900476</v>
      </c>
      <c r="I32" s="27">
        <v>39.633045028900476</v>
      </c>
      <c r="J32" s="1">
        <v>41</v>
      </c>
      <c r="K32" s="22">
        <f t="shared" si="0"/>
        <v>316.26609005780097</v>
      </c>
      <c r="M32" s="19"/>
    </row>
    <row r="33" spans="1:13" ht="15.6">
      <c r="A33" s="2" t="s">
        <v>80</v>
      </c>
      <c r="B33" s="2" t="s">
        <v>81</v>
      </c>
      <c r="C33" s="2" t="s">
        <v>17</v>
      </c>
      <c r="D33" s="1">
        <v>8</v>
      </c>
      <c r="E33" s="1">
        <v>23</v>
      </c>
      <c r="F33" s="1">
        <v>6</v>
      </c>
      <c r="G33" s="1">
        <v>10</v>
      </c>
      <c r="H33" s="27">
        <v>8.1542986132750865</v>
      </c>
      <c r="I33" s="27">
        <v>8.1542986132750865</v>
      </c>
      <c r="J33" s="1">
        <v>8</v>
      </c>
      <c r="K33" s="22">
        <f t="shared" si="0"/>
        <v>61.308597226550177</v>
      </c>
      <c r="M33" s="19"/>
    </row>
    <row r="34" spans="1:13" ht="16.149999999999999" thickBot="1">
      <c r="A34" s="15" t="s">
        <v>82</v>
      </c>
      <c r="B34" s="15" t="s">
        <v>83</v>
      </c>
      <c r="C34" s="15" t="s">
        <v>17</v>
      </c>
      <c r="D34" s="16">
        <v>0</v>
      </c>
      <c r="E34" s="16">
        <v>0</v>
      </c>
      <c r="F34" s="16">
        <v>0</v>
      </c>
      <c r="G34" s="16">
        <v>0</v>
      </c>
      <c r="H34" s="29">
        <v>0</v>
      </c>
      <c r="I34" s="29">
        <v>0</v>
      </c>
      <c r="J34" s="16">
        <v>0</v>
      </c>
      <c r="K34" s="24">
        <f t="shared" si="0"/>
        <v>0</v>
      </c>
      <c r="M34" s="19"/>
    </row>
    <row r="35" spans="1:13" ht="18" thickTop="1">
      <c r="A35" s="2" t="s">
        <v>84</v>
      </c>
      <c r="B35" s="26"/>
      <c r="C35" s="33"/>
      <c r="D35" s="25">
        <f>ROUNDUP(SUM(D2:D34),0)</f>
        <v>2002</v>
      </c>
      <c r="E35" s="25">
        <f>ROUNDUP(SUM(E2:E34),0)</f>
        <v>5999</v>
      </c>
      <c r="F35" s="25">
        <f t="shared" ref="F35:K35" si="1">ROUNDUP(SUM(F2:F34),0)</f>
        <v>1501</v>
      </c>
      <c r="G35" s="25">
        <f t="shared" si="1"/>
        <v>2499</v>
      </c>
      <c r="H35" s="25">
        <f t="shared" si="1"/>
        <v>2001</v>
      </c>
      <c r="I35" s="25">
        <f t="shared" si="1"/>
        <v>2001</v>
      </c>
      <c r="J35" s="25">
        <f t="shared" si="1"/>
        <v>2002</v>
      </c>
      <c r="K35" s="25">
        <f t="shared" si="1"/>
        <v>15502</v>
      </c>
      <c r="M35" s="19"/>
    </row>
    <row r="36" spans="1:13" ht="15.6">
      <c r="A36" s="17"/>
      <c r="B36" s="17"/>
      <c r="C36" s="17"/>
      <c r="D36" s="17"/>
      <c r="E36" s="18"/>
      <c r="F36" s="18"/>
      <c r="G36" s="18"/>
      <c r="H36" s="18"/>
      <c r="I36" s="18"/>
      <c r="J36" s="18"/>
      <c r="K36" s="18"/>
      <c r="L36" s="18"/>
    </row>
    <row r="37" spans="1:13">
      <c r="A37" s="32" t="s">
        <v>85</v>
      </c>
      <c r="B37" s="32"/>
      <c r="C37" s="32"/>
      <c r="D37" s="32"/>
      <c r="E37" s="32"/>
      <c r="F37" s="32"/>
      <c r="G37" s="32"/>
      <c r="H37" s="32"/>
      <c r="I37" s="32"/>
      <c r="J37" s="32"/>
      <c r="K37" s="32"/>
      <c r="L37" s="32"/>
    </row>
    <row r="38" spans="1:13">
      <c r="A38" s="32" t="s">
        <v>86</v>
      </c>
      <c r="B38" s="32"/>
      <c r="C38" s="32"/>
      <c r="D38" s="32"/>
      <c r="E38" s="32"/>
      <c r="F38" s="32"/>
      <c r="G38" s="32"/>
      <c r="H38" s="32"/>
      <c r="I38" s="32"/>
      <c r="J38" s="32"/>
      <c r="K38" s="32"/>
      <c r="L38" s="32"/>
    </row>
    <row r="39" spans="1:13">
      <c r="A39" s="32" t="s">
        <v>87</v>
      </c>
      <c r="B39" s="32"/>
      <c r="C39" s="32"/>
      <c r="D39" s="32"/>
      <c r="E39" s="32"/>
      <c r="F39" s="32"/>
      <c r="G39" s="32"/>
      <c r="H39" s="32"/>
      <c r="I39" s="32"/>
      <c r="J39" s="32"/>
      <c r="K39" s="32"/>
      <c r="L39" s="32"/>
    </row>
    <row r="40" spans="1:13" ht="31.15" customHeight="1">
      <c r="A40" s="36" t="s">
        <v>88</v>
      </c>
      <c r="B40" s="36"/>
      <c r="C40" s="36"/>
      <c r="D40" s="36"/>
      <c r="E40" s="36"/>
      <c r="F40" s="36"/>
      <c r="G40" s="36"/>
      <c r="H40" s="36"/>
      <c r="I40" s="36"/>
      <c r="J40" s="36"/>
      <c r="K40" s="36"/>
      <c r="L40" s="36"/>
    </row>
    <row r="41" spans="1:13">
      <c r="A41" s="32" t="s">
        <v>89</v>
      </c>
      <c r="B41" s="32"/>
      <c r="C41" s="32"/>
      <c r="D41" s="32"/>
      <c r="E41" s="32"/>
      <c r="F41" s="32"/>
      <c r="G41" s="32"/>
      <c r="H41" s="32"/>
      <c r="I41" s="32"/>
      <c r="J41" s="32"/>
      <c r="K41" s="32"/>
      <c r="L41" s="32"/>
    </row>
    <row r="42" spans="1:13">
      <c r="A42" s="32" t="s">
        <v>90</v>
      </c>
      <c r="B42" s="32"/>
      <c r="C42" s="32"/>
      <c r="D42" s="32"/>
      <c r="E42" s="32"/>
      <c r="F42" s="32"/>
      <c r="G42" s="32"/>
      <c r="H42" s="32"/>
      <c r="I42" s="32"/>
      <c r="J42" s="32"/>
      <c r="K42" s="32"/>
      <c r="L42" s="32"/>
    </row>
    <row r="43" spans="1:13">
      <c r="A43" s="32"/>
      <c r="B43" s="32"/>
      <c r="C43" s="32"/>
      <c r="D43" s="32"/>
      <c r="E43" s="32"/>
      <c r="F43" s="32"/>
      <c r="G43" s="32"/>
      <c r="H43" s="32"/>
      <c r="I43" s="32"/>
      <c r="J43" s="32"/>
      <c r="K43" s="32"/>
      <c r="L43" s="32"/>
    </row>
    <row r="44" spans="1:13">
      <c r="A44" s="32"/>
      <c r="B44" s="32"/>
      <c r="C44" s="32"/>
      <c r="D44" s="32"/>
      <c r="E44" s="32"/>
      <c r="F44" s="32"/>
      <c r="G44" s="32"/>
      <c r="H44" s="32"/>
      <c r="I44" s="32"/>
      <c r="J44" s="32"/>
      <c r="K44" s="32"/>
      <c r="L44" s="32"/>
    </row>
  </sheetData>
  <mergeCells count="1">
    <mergeCell ref="A40:L4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4B75E45E5BCE46965C34C396CCE5BA" ma:contentTypeVersion="7" ma:contentTypeDescription="Create a new document." ma:contentTypeScope="" ma:versionID="f89f4df2b0837c3a0d53723e27090ccb">
  <xsd:schema xmlns:xsd="http://www.w3.org/2001/XMLSchema" xmlns:xs="http://www.w3.org/2001/XMLSchema" xmlns:p="http://schemas.microsoft.com/office/2006/metadata/properties" xmlns:ns2="64776ad0-39d4-4130-bf63-b73fdd226409" xmlns:ns3="263dcc5b-2454-4d67-bfd0-48987ca6b20e" targetNamespace="http://schemas.microsoft.com/office/2006/metadata/properties" ma:root="true" ma:fieldsID="b8e560660132a09a51f9cd1db0bd40cc" ns2:_="" ns3:_="">
    <xsd:import namespace="64776ad0-39d4-4130-bf63-b73fdd226409"/>
    <xsd:import namespace="263dcc5b-2454-4d67-bfd0-48987ca6b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76ad0-39d4-4130-bf63-b73fdd226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cc5b-2454-4d67-bfd0-48987ca6b2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D73FE9-78B7-4B8D-93F6-D1488D484B15}"/>
</file>

<file path=customXml/itemProps2.xml><?xml version="1.0" encoding="utf-8"?>
<ds:datastoreItem xmlns:ds="http://schemas.openxmlformats.org/officeDocument/2006/customXml" ds:itemID="{35A4C81F-E728-42D3-ADA0-79870FCCDABF}"/>
</file>

<file path=customXml/itemProps3.xml><?xml version="1.0" encoding="utf-8"?>
<ds:datastoreItem xmlns:ds="http://schemas.openxmlformats.org/officeDocument/2006/customXml" ds:itemID="{D071DD02-4CC6-40FE-A7DB-4BF332321E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Goldmuntz, Sarah</dc:creator>
  <cp:keywords/>
  <dc:description/>
  <cp:lastModifiedBy/>
  <cp:revision/>
  <dcterms:created xsi:type="dcterms:W3CDTF">2023-05-30T16:50:30Z</dcterms:created>
  <dcterms:modified xsi:type="dcterms:W3CDTF">2023-08-08T21:11:06Z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0x010100E34B75E45E5BCE46965C34C396CCE5BA</vt:lpwstr>
  </property>
</Properties>
</file>