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apuc-my.sharepoint.com/personal/daniel_horan_cpuc_ca_gov/Documents/Work/Summer Reliability/ELRP/Baseline and compensation PY2022/LIP comparison/Files to be released/"/>
    </mc:Choice>
  </mc:AlternateContent>
  <xr:revisionPtr revIDLastSave="18" documentId="8_{75B087CC-340D-45D1-80A6-3A686D6CFBC7}" xr6:coauthVersionLast="47" xr6:coauthVersionMax="47" xr10:uidLastSave="{9981331B-7FA7-49DF-9E3A-4AD6070AED3E}"/>
  <bookViews>
    <workbookView xWindow="-108" yWindow="-108" windowWidth="23256" windowHeight="12576" activeTab="1" xr2:uid="{00000000-000D-0000-FFFF-FFFF00000000}"/>
  </bookViews>
  <sheets>
    <sheet name="Nominations" sheetId="1" r:id="rId1"/>
    <sheet name="Hourly Performanc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0" i="2" l="1"/>
  <c r="AD61" i="2" s="1"/>
  <c r="AD62" i="2" s="1"/>
  <c r="AD63" i="2" s="1"/>
  <c r="A18" i="2"/>
  <c r="A23" i="2" s="1"/>
  <c r="A28" i="2" s="1"/>
  <c r="A33" i="2" s="1"/>
  <c r="A38" i="2" s="1"/>
  <c r="A43" i="2" s="1"/>
  <c r="A48" i="2" s="1"/>
  <c r="A53" i="2" s="1"/>
  <c r="A58" i="2" s="1"/>
  <c r="A17" i="2"/>
  <c r="A22" i="2" s="1"/>
  <c r="A27" i="2" s="1"/>
  <c r="A32" i="2" s="1"/>
  <c r="A37" i="2" s="1"/>
  <c r="A42" i="2" s="1"/>
  <c r="A47" i="2" s="1"/>
  <c r="A52" i="2" s="1"/>
  <c r="A57" i="2" s="1"/>
  <c r="A16" i="2"/>
  <c r="A21" i="2" s="1"/>
  <c r="A26" i="2" s="1"/>
  <c r="A31" i="2" s="1"/>
  <c r="A36" i="2" s="1"/>
  <c r="A41" i="2" s="1"/>
  <c r="A46" i="2" s="1"/>
  <c r="A51" i="2" s="1"/>
  <c r="A56" i="2" s="1"/>
  <c r="A15" i="2"/>
  <c r="A20" i="2" s="1"/>
  <c r="A25" i="2" s="1"/>
  <c r="A30" i="2" s="1"/>
  <c r="A35" i="2" s="1"/>
  <c r="A40" i="2" s="1"/>
  <c r="A45" i="2" s="1"/>
  <c r="A50" i="2" s="1"/>
  <c r="A55" i="2" s="1"/>
  <c r="A14" i="2"/>
  <c r="A19" i="2" s="1"/>
  <c r="A24" i="2" s="1"/>
  <c r="A29" i="2" s="1"/>
  <c r="A34" i="2" s="1"/>
  <c r="A39" i="2" s="1"/>
  <c r="A44" i="2" s="1"/>
  <c r="A49" i="2" s="1"/>
  <c r="A54" i="2" s="1"/>
  <c r="B13" i="2"/>
  <c r="B18" i="2" s="1"/>
  <c r="B23" i="2" s="1"/>
  <c r="B28" i="2" s="1"/>
  <c r="B33" i="2" s="1"/>
  <c r="B38" i="2" s="1"/>
  <c r="B43" i="2" s="1"/>
  <c r="B48" i="2" s="1"/>
  <c r="B53" i="2" s="1"/>
  <c r="B58" i="2" s="1"/>
  <c r="B12" i="2"/>
  <c r="B17" i="2" s="1"/>
  <c r="B22" i="2" s="1"/>
  <c r="B27" i="2" s="1"/>
  <c r="B32" i="2" s="1"/>
  <c r="B37" i="2" s="1"/>
  <c r="B42" i="2" s="1"/>
  <c r="B47" i="2" s="1"/>
  <c r="B52" i="2" s="1"/>
  <c r="B57" i="2" s="1"/>
  <c r="B11" i="2"/>
  <c r="B16" i="2" s="1"/>
  <c r="B21" i="2" s="1"/>
  <c r="B26" i="2" s="1"/>
  <c r="B31" i="2" s="1"/>
  <c r="B36" i="2" s="1"/>
  <c r="B41" i="2" s="1"/>
  <c r="B46" i="2" s="1"/>
  <c r="B51" i="2" s="1"/>
  <c r="B56" i="2" s="1"/>
  <c r="B10" i="2"/>
  <c r="B15" i="2" s="1"/>
  <c r="B20" i="2" s="1"/>
  <c r="B25" i="2" s="1"/>
  <c r="B30" i="2" s="1"/>
  <c r="B35" i="2" s="1"/>
  <c r="B40" i="2" s="1"/>
  <c r="B45" i="2" s="1"/>
  <c r="B50" i="2" s="1"/>
  <c r="B55" i="2" s="1"/>
  <c r="B9" i="2"/>
  <c r="B14" i="2" s="1"/>
  <c r="B19" i="2" s="1"/>
  <c r="B24" i="2" s="1"/>
  <c r="B29" i="2" s="1"/>
  <c r="B34" i="2" s="1"/>
  <c r="B39" i="2" s="1"/>
  <c r="B44" i="2" s="1"/>
  <c r="B49" i="2" s="1"/>
  <c r="B54" i="2" s="1"/>
</calcChain>
</file>

<file path=xl/sharedStrings.xml><?xml version="1.0" encoding="utf-8"?>
<sst xmlns="http://schemas.openxmlformats.org/spreadsheetml/2006/main" count="512" uniqueCount="44">
  <si>
    <t>ELRP 2022 Data Collection</t>
  </si>
  <si>
    <t>IOU: SDG&amp;E</t>
  </si>
  <si>
    <t>Duration by Subgroup</t>
  </si>
  <si>
    <t>Subgroups' Nominated Load Shed Quantity (MW)</t>
  </si>
  <si>
    <t>Event Date</t>
  </si>
  <si>
    <t>A.1, A.3, B.1, B.2</t>
  </si>
  <si>
    <t>AP-I</t>
  </si>
  <si>
    <t>SDP-C</t>
  </si>
  <si>
    <t>BIP</t>
  </si>
  <si>
    <t>A.2, A.4, A.5</t>
  </si>
  <si>
    <t>A.6 PSR</t>
  </si>
  <si>
    <t>A.1 General</t>
  </si>
  <si>
    <t>A.1 (AP-I)</t>
  </si>
  <si>
    <t>A.1 (SDP-C)</t>
  </si>
  <si>
    <t>A.1 (BIP)</t>
  </si>
  <si>
    <t>A.2 (non-BIP)</t>
  </si>
  <si>
    <t>A.2 (BIP)</t>
  </si>
  <si>
    <t>A.3</t>
  </si>
  <si>
    <t>A.4</t>
  </si>
  <si>
    <t>A.5</t>
  </si>
  <si>
    <t>B.1</t>
  </si>
  <si>
    <t>B.2</t>
  </si>
  <si>
    <t>N/A</t>
  </si>
  <si>
    <t>3-4</t>
  </si>
  <si>
    <t>3</t>
  </si>
  <si>
    <t>* INSTRUCTIONS</t>
  </si>
  <si>
    <t>Duation by Subgroup: The total number of hours each subgroup cluster was dispatched during the ELRP window on the designated Event Date</t>
  </si>
  <si>
    <t>Subgroups' Nominated Load Shed Quantity (MW): The expected/nominated load shed quantity from each subgroup on the day of the event</t>
  </si>
  <si>
    <t>Event Duration by Subgroup</t>
  </si>
  <si>
    <t>Subgroup Incremental Load Reduction (MWh)
Net and Interval-Adjusted</t>
  </si>
  <si>
    <t>Hour Ending</t>
  </si>
  <si>
    <t>A.4 Tesla</t>
  </si>
  <si>
    <t>B.2 (Total)</t>
  </si>
  <si>
    <t>B.2 (Attributed to CBP)</t>
  </si>
  <si>
    <t>B.2 (Attributed to ELRP)</t>
  </si>
  <si>
    <t>Net</t>
  </si>
  <si>
    <t>Adjusted</t>
  </si>
  <si>
    <t>Aggregated</t>
  </si>
  <si>
    <t/>
  </si>
  <si>
    <t>pending</t>
  </si>
  <si>
    <t>Net = all performance, positive and negative, for each hour, summed for all customers. </t>
  </si>
  <si>
    <t>Adjusted = positive performance only for each hour, summed for all customers. Any negative performance is set to 0. SDG&amp;E utilized this method for payments.</t>
  </si>
  <si>
    <t>Aggregated = using aggregate first baseline method (adding all customer load first and then apply the baseline method).</t>
  </si>
  <si>
    <t>Performance determined by the LIPs process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</si>
</sst>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rgb="FF000000"/>
      <name val="Arial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4" fillId="0" borderId="0" xfId="0" applyFont="1"/>
    <xf numFmtId="0" fontId="7" fillId="2" borderId="4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4" fontId="4" fillId="3" borderId="4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7" xfId="0" applyFont="1" applyBorder="1"/>
    <xf numFmtId="0" fontId="2" fillId="0" borderId="7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20" fontId="2" fillId="3" borderId="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0" fontId="2" fillId="0" borderId="5" xfId="0" applyNumberFormat="1" applyFont="1" applyBorder="1" applyAlignment="1">
      <alignment horizontal="center" vertical="center"/>
    </xf>
    <xf numFmtId="40" fontId="2" fillId="0" borderId="11" xfId="0" applyNumberFormat="1" applyFont="1" applyBorder="1" applyAlignment="1">
      <alignment horizontal="center" vertical="center"/>
    </xf>
    <xf numFmtId="40" fontId="2" fillId="3" borderId="5" xfId="0" applyNumberFormat="1" applyFont="1" applyFill="1" applyBorder="1" applyAlignment="1">
      <alignment horizontal="center" vertical="center"/>
    </xf>
    <xf numFmtId="40" fontId="2" fillId="3" borderId="11" xfId="0" applyNumberFormat="1" applyFont="1" applyFill="1" applyBorder="1" applyAlignment="1">
      <alignment horizontal="center" vertical="center"/>
    </xf>
    <xf numFmtId="40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40" fontId="2" fillId="0" borderId="0" xfId="0" applyNumberFormat="1" applyFont="1" applyAlignment="1">
      <alignment horizontal="center" vertical="center"/>
    </xf>
    <xf numFmtId="40" fontId="2" fillId="0" borderId="15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0" fontId="0" fillId="0" borderId="0" xfId="0" applyNumberFormat="1"/>
    <xf numFmtId="0" fontId="10" fillId="0" borderId="0" xfId="0" applyFont="1"/>
    <xf numFmtId="0" fontId="6" fillId="0" borderId="0" xfId="0" applyFont="1"/>
    <xf numFmtId="164" fontId="3" fillId="0" borderId="5" xfId="0" applyNumberFormat="1" applyFont="1" applyBorder="1" applyAlignment="1">
      <alignment horizontal="center" vertical="justify"/>
    </xf>
    <xf numFmtId="40" fontId="2" fillId="5" borderId="5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8" fillId="2" borderId="2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8" fillId="2" borderId="7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7" xfId="0" applyFont="1" applyBorder="1"/>
    <xf numFmtId="0" fontId="8" fillId="2" borderId="1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activeCell="A21" sqref="A21"/>
    </sheetView>
  </sheetViews>
  <sheetFormatPr defaultColWidth="12.5546875" defaultRowHeight="15.75" customHeight="1" x14ac:dyDescent="0.25"/>
  <cols>
    <col min="2" max="2" width="14" customWidth="1"/>
    <col min="3" max="5" width="7.6640625" customWidth="1"/>
    <col min="6" max="6" width="10.44140625" bestFit="1" customWidth="1"/>
    <col min="7" max="7" width="7.6640625" customWidth="1"/>
    <col min="8" max="8" width="10.109375" bestFit="1" customWidth="1"/>
    <col min="9" max="9" width="8.6640625" customWidth="1"/>
    <col min="10" max="10" width="9.6640625" bestFit="1" customWidth="1"/>
    <col min="11" max="11" width="8.6640625" customWidth="1"/>
    <col min="12" max="12" width="11.109375" bestFit="1" customWidth="1"/>
    <col min="13" max="19" width="8.6640625" customWidth="1"/>
  </cols>
  <sheetData>
    <row r="1" spans="1:26" s="52" customFormat="1" ht="21" x14ac:dyDescent="0.4">
      <c r="A1" s="56" t="s">
        <v>0</v>
      </c>
      <c r="B1"/>
      <c r="C1"/>
      <c r="D1" s="57"/>
      <c r="E1" s="57"/>
      <c r="F1" s="49"/>
      <c r="G1" s="49"/>
      <c r="H1" s="55" t="s">
        <v>1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52" customFormat="1" ht="9.75" customHeight="1" thickBot="1" x14ac:dyDescent="0.45">
      <c r="A2"/>
      <c r="B2"/>
      <c r="C2"/>
      <c r="D2" s="57"/>
      <c r="E2" s="57"/>
      <c r="F2" s="49"/>
      <c r="G2" s="49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49"/>
      <c r="U2" s="49"/>
      <c r="V2" s="49"/>
      <c r="W2" s="49"/>
      <c r="X2" s="49"/>
      <c r="Y2" s="49"/>
      <c r="Z2" s="49"/>
    </row>
    <row r="3" spans="1:26" ht="14.4" thickBot="1" x14ac:dyDescent="0.35">
      <c r="A3" s="25"/>
      <c r="B3" s="66" t="s">
        <v>2</v>
      </c>
      <c r="C3" s="67"/>
      <c r="D3" s="67"/>
      <c r="E3" s="67"/>
      <c r="F3" s="67"/>
      <c r="G3" s="68"/>
      <c r="H3" s="69" t="s">
        <v>3</v>
      </c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  <c r="T3" s="2"/>
      <c r="U3" s="2"/>
      <c r="V3" s="2"/>
      <c r="W3" s="2"/>
      <c r="X3" s="2"/>
      <c r="Y3" s="2"/>
      <c r="Z3" s="2"/>
    </row>
    <row r="4" spans="1:26" ht="13.8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5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10</v>
      </c>
      <c r="R4" s="4" t="s">
        <v>20</v>
      </c>
      <c r="S4" s="5" t="s">
        <v>21</v>
      </c>
      <c r="T4" s="2"/>
      <c r="U4" s="2"/>
      <c r="V4" s="2"/>
      <c r="W4" s="2"/>
      <c r="X4" s="2"/>
      <c r="Y4" s="2"/>
      <c r="Z4" s="2"/>
    </row>
    <row r="5" spans="1:26" s="12" customFormat="1" ht="17.25" customHeight="1" x14ac:dyDescent="0.25">
      <c r="A5" s="8">
        <v>44790</v>
      </c>
      <c r="B5" s="9" t="s">
        <v>22</v>
      </c>
      <c r="C5" s="9" t="s">
        <v>22</v>
      </c>
      <c r="D5" s="9" t="s">
        <v>22</v>
      </c>
      <c r="E5" s="9" t="s">
        <v>22</v>
      </c>
      <c r="F5" s="9">
        <v>5</v>
      </c>
      <c r="G5" s="10">
        <v>5</v>
      </c>
      <c r="H5" s="9"/>
      <c r="I5" s="9"/>
      <c r="J5" s="9"/>
      <c r="K5" s="9"/>
      <c r="L5" s="9">
        <v>1.6</v>
      </c>
      <c r="M5" s="9"/>
      <c r="N5" s="9"/>
      <c r="O5" s="9"/>
      <c r="P5" s="9"/>
      <c r="Q5" s="9"/>
      <c r="R5" s="9"/>
      <c r="S5" s="10"/>
      <c r="T5" s="11"/>
      <c r="U5" s="11"/>
      <c r="V5" s="11"/>
      <c r="W5" s="11"/>
      <c r="X5" s="11"/>
      <c r="Y5" s="11"/>
      <c r="Z5" s="11"/>
    </row>
    <row r="6" spans="1:26" s="12" customFormat="1" ht="17.25" customHeight="1" x14ac:dyDescent="0.25">
      <c r="A6" s="13">
        <v>44804</v>
      </c>
      <c r="B6" s="14">
        <v>3</v>
      </c>
      <c r="C6" s="14">
        <v>3</v>
      </c>
      <c r="D6" s="14">
        <v>3</v>
      </c>
      <c r="E6" s="14">
        <v>0</v>
      </c>
      <c r="F6" s="14">
        <v>3</v>
      </c>
      <c r="G6" s="15" t="s">
        <v>22</v>
      </c>
      <c r="H6" s="16">
        <v>59.131000000000022</v>
      </c>
      <c r="I6" s="16"/>
      <c r="J6" s="16"/>
      <c r="K6" s="16"/>
      <c r="L6" s="14">
        <v>1.6</v>
      </c>
      <c r="M6" s="14"/>
      <c r="N6" s="14">
        <v>0.05</v>
      </c>
      <c r="O6" s="14"/>
      <c r="P6" s="14">
        <v>0.18</v>
      </c>
      <c r="Q6" s="14"/>
      <c r="R6" s="14"/>
      <c r="S6" s="15"/>
      <c r="T6" s="11"/>
      <c r="U6" s="11"/>
      <c r="V6" s="11"/>
      <c r="W6" s="11"/>
      <c r="X6" s="11"/>
      <c r="Y6" s="11"/>
      <c r="Z6" s="11"/>
    </row>
    <row r="7" spans="1:26" s="12" customFormat="1" ht="17.25" customHeight="1" x14ac:dyDescent="0.25">
      <c r="A7" s="8">
        <v>44805</v>
      </c>
      <c r="B7" s="9">
        <v>2</v>
      </c>
      <c r="C7" s="9">
        <v>1</v>
      </c>
      <c r="D7" s="9">
        <v>1</v>
      </c>
      <c r="E7" s="9">
        <v>0</v>
      </c>
      <c r="F7" s="9">
        <v>2</v>
      </c>
      <c r="G7" s="10">
        <v>5</v>
      </c>
      <c r="H7" s="17">
        <v>57.631000000000043</v>
      </c>
      <c r="I7" s="17"/>
      <c r="J7" s="17"/>
      <c r="K7" s="17"/>
      <c r="L7" s="9">
        <v>1.6</v>
      </c>
      <c r="M7" s="9"/>
      <c r="N7" s="9">
        <v>0.05</v>
      </c>
      <c r="O7" s="9"/>
      <c r="P7" s="9">
        <v>0.18</v>
      </c>
      <c r="Q7" s="9"/>
      <c r="R7" s="9"/>
      <c r="S7" s="10"/>
      <c r="T7" s="11"/>
      <c r="U7" s="11"/>
      <c r="V7" s="11"/>
      <c r="W7" s="11"/>
      <c r="X7" s="11"/>
      <c r="Y7" s="11"/>
      <c r="Z7" s="11"/>
    </row>
    <row r="8" spans="1:26" s="12" customFormat="1" ht="17.25" customHeight="1" x14ac:dyDescent="0.25">
      <c r="A8" s="13">
        <v>44806</v>
      </c>
      <c r="B8" s="14" t="s">
        <v>22</v>
      </c>
      <c r="C8" s="14" t="s">
        <v>22</v>
      </c>
      <c r="D8" s="14" t="s">
        <v>22</v>
      </c>
      <c r="E8" s="14" t="s">
        <v>22</v>
      </c>
      <c r="F8" s="14" t="s">
        <v>22</v>
      </c>
      <c r="G8" s="15">
        <v>5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  <c r="T8" s="11"/>
      <c r="U8" s="11"/>
      <c r="V8" s="11"/>
      <c r="W8" s="11"/>
      <c r="X8" s="11"/>
      <c r="Y8" s="11"/>
      <c r="Z8" s="11"/>
    </row>
    <row r="9" spans="1:26" s="12" customFormat="1" ht="17.25" customHeight="1" x14ac:dyDescent="0.25">
      <c r="A9" s="8">
        <v>44807</v>
      </c>
      <c r="B9" s="9">
        <v>2</v>
      </c>
      <c r="C9" s="9">
        <v>2</v>
      </c>
      <c r="D9" s="9">
        <v>2</v>
      </c>
      <c r="E9" s="9">
        <v>0</v>
      </c>
      <c r="F9" s="9">
        <v>2</v>
      </c>
      <c r="G9" s="10">
        <v>5</v>
      </c>
      <c r="H9" s="17">
        <v>60.631000000000029</v>
      </c>
      <c r="I9" s="17"/>
      <c r="J9" s="17"/>
      <c r="K9" s="17"/>
      <c r="L9" s="9">
        <v>1.6</v>
      </c>
      <c r="M9" s="9"/>
      <c r="N9" s="9">
        <v>0.05</v>
      </c>
      <c r="O9" s="18"/>
      <c r="P9" s="9">
        <v>0.18</v>
      </c>
      <c r="Q9" s="19"/>
      <c r="R9" s="9"/>
      <c r="S9" s="10"/>
      <c r="T9" s="11"/>
      <c r="U9" s="11"/>
      <c r="V9" s="11"/>
      <c r="W9" s="11"/>
      <c r="X9" s="11"/>
      <c r="Y9" s="11"/>
      <c r="Z9" s="11"/>
    </row>
    <row r="10" spans="1:26" s="12" customFormat="1" ht="17.25" customHeight="1" x14ac:dyDescent="0.25">
      <c r="A10" s="13">
        <v>44808</v>
      </c>
      <c r="B10" s="14">
        <v>3</v>
      </c>
      <c r="C10" s="14">
        <v>3</v>
      </c>
      <c r="D10" s="14">
        <v>3</v>
      </c>
      <c r="E10" s="14">
        <v>0</v>
      </c>
      <c r="F10" s="14">
        <v>3</v>
      </c>
      <c r="G10" s="15">
        <v>5</v>
      </c>
      <c r="H10" s="16">
        <v>60.631000000000022</v>
      </c>
      <c r="I10" s="16"/>
      <c r="J10" s="16"/>
      <c r="K10" s="16"/>
      <c r="L10" s="14">
        <v>4.5999999999999996</v>
      </c>
      <c r="M10" s="14"/>
      <c r="N10" s="14">
        <v>0.05</v>
      </c>
      <c r="O10" s="20"/>
      <c r="P10" s="14">
        <v>0.18</v>
      </c>
      <c r="Q10" s="14"/>
      <c r="R10" s="14"/>
      <c r="S10" s="15"/>
      <c r="T10" s="11"/>
      <c r="U10" s="11"/>
      <c r="V10" s="11"/>
      <c r="W10" s="11"/>
      <c r="X10" s="11"/>
      <c r="Y10" s="11"/>
      <c r="Z10" s="11"/>
    </row>
    <row r="11" spans="1:26" s="12" customFormat="1" ht="17.25" customHeight="1" x14ac:dyDescent="0.25">
      <c r="A11" s="8">
        <v>44809</v>
      </c>
      <c r="B11" s="9">
        <v>4</v>
      </c>
      <c r="C11" s="9">
        <v>1</v>
      </c>
      <c r="D11" s="9">
        <v>1</v>
      </c>
      <c r="E11" s="9">
        <v>2</v>
      </c>
      <c r="F11" s="9">
        <v>4</v>
      </c>
      <c r="G11" s="10">
        <v>5</v>
      </c>
      <c r="H11" s="17">
        <v>60.606000000000023</v>
      </c>
      <c r="I11" s="17"/>
      <c r="J11" s="17"/>
      <c r="K11" s="17"/>
      <c r="L11" s="9">
        <v>4.5999999999999996</v>
      </c>
      <c r="M11" s="9"/>
      <c r="N11" s="9">
        <v>0.05</v>
      </c>
      <c r="O11" s="18"/>
      <c r="P11" s="9">
        <v>0.18</v>
      </c>
      <c r="Q11" s="19"/>
      <c r="R11" s="9"/>
      <c r="S11" s="10"/>
      <c r="T11" s="11"/>
      <c r="U11" s="11"/>
      <c r="V11" s="11"/>
      <c r="W11" s="11"/>
      <c r="X11" s="11"/>
      <c r="Y11" s="11"/>
      <c r="Z11" s="11"/>
    </row>
    <row r="12" spans="1:26" s="12" customFormat="1" ht="17.25" customHeight="1" x14ac:dyDescent="0.25">
      <c r="A12" s="13">
        <v>44810</v>
      </c>
      <c r="B12" s="14">
        <v>5</v>
      </c>
      <c r="C12" s="14">
        <v>1</v>
      </c>
      <c r="D12" s="14">
        <v>1</v>
      </c>
      <c r="E12" s="14">
        <v>3.75</v>
      </c>
      <c r="F12" s="14">
        <v>5</v>
      </c>
      <c r="G12" s="15">
        <v>5</v>
      </c>
      <c r="H12" s="16">
        <v>61.007500000000022</v>
      </c>
      <c r="I12" s="16"/>
      <c r="J12" s="16"/>
      <c r="K12" s="16"/>
      <c r="L12" s="14">
        <v>4.5999999999999996</v>
      </c>
      <c r="M12" s="14"/>
      <c r="N12" s="14">
        <v>0.05</v>
      </c>
      <c r="O12" s="20"/>
      <c r="P12" s="14">
        <v>0.18</v>
      </c>
      <c r="Q12" s="14"/>
      <c r="R12" s="14"/>
      <c r="S12" s="15"/>
      <c r="T12" s="11"/>
      <c r="U12" s="11"/>
      <c r="V12" s="11"/>
      <c r="W12" s="11"/>
      <c r="X12" s="11"/>
      <c r="Y12" s="11"/>
      <c r="Z12" s="11"/>
    </row>
    <row r="13" spans="1:26" s="12" customFormat="1" ht="17.25" customHeight="1" x14ac:dyDescent="0.25">
      <c r="A13" s="8">
        <v>44811</v>
      </c>
      <c r="B13" s="9">
        <v>5</v>
      </c>
      <c r="C13" s="9">
        <v>2</v>
      </c>
      <c r="D13" s="9">
        <v>2</v>
      </c>
      <c r="E13" s="9">
        <v>1.75</v>
      </c>
      <c r="F13" s="9">
        <v>5</v>
      </c>
      <c r="G13" s="10">
        <v>5</v>
      </c>
      <c r="H13" s="17">
        <v>62.114833333333372</v>
      </c>
      <c r="I13" s="17"/>
      <c r="J13" s="17"/>
      <c r="K13" s="17"/>
      <c r="L13" s="9">
        <v>4.5999999999999996</v>
      </c>
      <c r="M13" s="9"/>
      <c r="N13" s="9">
        <v>0.05</v>
      </c>
      <c r="O13" s="9"/>
      <c r="P13" s="9">
        <v>0.18</v>
      </c>
      <c r="Q13" s="19"/>
      <c r="R13" s="9"/>
      <c r="S13" s="10"/>
      <c r="T13" s="11"/>
      <c r="U13" s="11"/>
      <c r="V13" s="11"/>
      <c r="W13" s="11"/>
      <c r="X13" s="11"/>
      <c r="Y13" s="11"/>
      <c r="Z13" s="11"/>
    </row>
    <row r="14" spans="1:26" s="12" customFormat="1" ht="17.25" customHeight="1" x14ac:dyDescent="0.25">
      <c r="A14" s="13">
        <v>44812</v>
      </c>
      <c r="B14" s="14">
        <v>5</v>
      </c>
      <c r="C14" s="14">
        <v>5</v>
      </c>
      <c r="D14" s="21" t="s">
        <v>23</v>
      </c>
      <c r="E14" s="14">
        <v>0</v>
      </c>
      <c r="F14" s="14">
        <v>5</v>
      </c>
      <c r="G14" s="15">
        <v>5</v>
      </c>
      <c r="H14" s="16">
        <v>62.324833333333338</v>
      </c>
      <c r="I14" s="16"/>
      <c r="J14" s="16"/>
      <c r="K14" s="16"/>
      <c r="L14" s="14">
        <v>4.5999999999999996</v>
      </c>
      <c r="M14" s="14"/>
      <c r="N14" s="14">
        <v>0.05</v>
      </c>
      <c r="O14" s="14"/>
      <c r="P14" s="14">
        <v>0.18</v>
      </c>
      <c r="Q14" s="16"/>
      <c r="R14" s="14"/>
      <c r="S14" s="15"/>
      <c r="T14" s="11"/>
      <c r="U14" s="11"/>
      <c r="V14" s="11"/>
      <c r="W14" s="11"/>
      <c r="X14" s="11"/>
      <c r="Y14" s="11"/>
      <c r="Z14" s="11"/>
    </row>
    <row r="15" spans="1:26" s="12" customFormat="1" ht="17.25" customHeight="1" thickBot="1" x14ac:dyDescent="0.3">
      <c r="A15" s="8">
        <v>44813</v>
      </c>
      <c r="B15" s="22">
        <v>3</v>
      </c>
      <c r="C15" s="22">
        <v>2</v>
      </c>
      <c r="D15" s="22">
        <v>2</v>
      </c>
      <c r="E15" s="22">
        <v>0</v>
      </c>
      <c r="F15" s="54" t="s">
        <v>24</v>
      </c>
      <c r="G15" s="23">
        <v>5</v>
      </c>
      <c r="H15" s="24">
        <v>62.324833333333366</v>
      </c>
      <c r="I15" s="24"/>
      <c r="J15" s="24"/>
      <c r="K15" s="24"/>
      <c r="L15" s="22">
        <v>4.5999999999999996</v>
      </c>
      <c r="M15" s="22"/>
      <c r="N15" s="22">
        <v>0.05</v>
      </c>
      <c r="O15" s="22"/>
      <c r="P15" s="22">
        <v>0.18</v>
      </c>
      <c r="Q15" s="22"/>
      <c r="R15" s="22"/>
      <c r="S15" s="23"/>
      <c r="T15" s="11"/>
      <c r="U15" s="11"/>
      <c r="V15" s="11"/>
      <c r="W15" s="11"/>
      <c r="X15" s="11"/>
      <c r="Y15" s="11"/>
      <c r="Z15" s="11"/>
    </row>
    <row r="16" spans="1:26" ht="13.8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8" x14ac:dyDescent="0.3">
      <c r="A17" s="2" t="s">
        <v>25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12" customFormat="1" ht="13.8" x14ac:dyDescent="0.25">
      <c r="A18" s="11" t="s">
        <v>26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s="12" customFormat="1" ht="13.8" x14ac:dyDescent="0.25">
      <c r="A19" s="11" t="s">
        <v>27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3:G3"/>
    <mergeCell ref="H3:S3"/>
  </mergeCell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6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R3" sqref="AR3:AR58"/>
    </sheetView>
  </sheetViews>
  <sheetFormatPr defaultColWidth="12.5546875" defaultRowHeight="15.75" customHeight="1" x14ac:dyDescent="0.25"/>
  <cols>
    <col min="1" max="2" width="12.5546875" style="28"/>
    <col min="3" max="8" width="8.88671875" customWidth="1"/>
    <col min="9" max="43" width="10.33203125" customWidth="1"/>
  </cols>
  <sheetData>
    <row r="1" spans="1:47" ht="15" thickBot="1" x14ac:dyDescent="0.35">
      <c r="A1" s="26"/>
      <c r="B1" s="26"/>
      <c r="C1" s="80" t="s">
        <v>28</v>
      </c>
      <c r="D1" s="67"/>
      <c r="E1" s="67"/>
      <c r="F1" s="67"/>
      <c r="G1" s="67"/>
      <c r="H1" s="68"/>
      <c r="I1" s="81" t="s">
        <v>29</v>
      </c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70"/>
      <c r="V1" s="70"/>
      <c r="W1" s="70"/>
      <c r="X1" s="70"/>
      <c r="Y1" s="82"/>
      <c r="Z1" s="82"/>
      <c r="AA1" s="82"/>
      <c r="AB1" s="82"/>
      <c r="AC1" s="82"/>
      <c r="AD1" s="82"/>
      <c r="AE1" s="82"/>
      <c r="AF1" s="82"/>
      <c r="AG1" s="70"/>
      <c r="AH1" s="70"/>
      <c r="AI1" s="70"/>
      <c r="AJ1" s="70"/>
      <c r="AK1" s="71"/>
      <c r="AL1" s="63"/>
    </row>
    <row r="2" spans="1:47" ht="36.75" customHeight="1" thickBot="1" x14ac:dyDescent="0.3">
      <c r="A2" s="27" t="s">
        <v>4</v>
      </c>
      <c r="B2" s="7" t="s">
        <v>30</v>
      </c>
      <c r="C2" s="51" t="s">
        <v>5</v>
      </c>
      <c r="D2" s="6" t="s">
        <v>6</v>
      </c>
      <c r="E2" s="6" t="s">
        <v>7</v>
      </c>
      <c r="F2" s="6" t="s">
        <v>8</v>
      </c>
      <c r="G2" s="51" t="s">
        <v>9</v>
      </c>
      <c r="H2" s="60" t="s">
        <v>10</v>
      </c>
      <c r="I2" s="74" t="s">
        <v>11</v>
      </c>
      <c r="J2" s="75"/>
      <c r="K2" s="75"/>
      <c r="L2" s="76"/>
      <c r="M2" s="74" t="s">
        <v>15</v>
      </c>
      <c r="N2" s="75"/>
      <c r="O2" s="75"/>
      <c r="P2" s="76"/>
      <c r="Q2" s="74" t="s">
        <v>17</v>
      </c>
      <c r="R2" s="75"/>
      <c r="S2" s="75"/>
      <c r="T2" s="76"/>
      <c r="U2" s="83" t="s">
        <v>18</v>
      </c>
      <c r="V2" s="84"/>
      <c r="W2" s="83" t="s">
        <v>31</v>
      </c>
      <c r="X2" s="85"/>
      <c r="Y2" s="74" t="s">
        <v>19</v>
      </c>
      <c r="Z2" s="75"/>
      <c r="AA2" s="75"/>
      <c r="AB2" s="76"/>
      <c r="AC2" s="74" t="s">
        <v>10</v>
      </c>
      <c r="AD2" s="75"/>
      <c r="AE2" s="75"/>
      <c r="AF2" s="76"/>
      <c r="AG2" s="77" t="s">
        <v>20</v>
      </c>
      <c r="AH2" s="78"/>
      <c r="AI2" s="79"/>
      <c r="AJ2" s="86" t="s">
        <v>32</v>
      </c>
      <c r="AK2" s="83"/>
      <c r="AL2" s="87"/>
      <c r="AM2" s="88" t="s">
        <v>33</v>
      </c>
      <c r="AN2" s="89"/>
      <c r="AO2" s="90"/>
      <c r="AP2" s="72" t="s">
        <v>34</v>
      </c>
      <c r="AQ2" s="73"/>
      <c r="AR2" s="73"/>
    </row>
    <row r="3" spans="1:47" s="12" customFormat="1" ht="100.8" x14ac:dyDescent="0.25">
      <c r="A3" s="29"/>
      <c r="B3" s="30"/>
      <c r="C3" s="31"/>
      <c r="D3" s="32"/>
      <c r="E3" s="31"/>
      <c r="F3" s="31"/>
      <c r="G3" s="31"/>
      <c r="H3" s="33"/>
      <c r="I3" s="34" t="s">
        <v>35</v>
      </c>
      <c r="J3" s="34" t="s">
        <v>36</v>
      </c>
      <c r="K3" s="34" t="s">
        <v>37</v>
      </c>
      <c r="L3" s="64" t="s">
        <v>43</v>
      </c>
      <c r="M3" s="34" t="s">
        <v>35</v>
      </c>
      <c r="N3" s="34" t="s">
        <v>36</v>
      </c>
      <c r="O3" s="34" t="s">
        <v>37</v>
      </c>
      <c r="P3" s="64" t="s">
        <v>43</v>
      </c>
      <c r="Q3" s="34" t="s">
        <v>35</v>
      </c>
      <c r="R3" s="34" t="s">
        <v>36</v>
      </c>
      <c r="S3" s="34" t="s">
        <v>37</v>
      </c>
      <c r="T3" s="64" t="s">
        <v>43</v>
      </c>
      <c r="U3" s="34" t="s">
        <v>35</v>
      </c>
      <c r="V3" s="34" t="s">
        <v>36</v>
      </c>
      <c r="W3" s="34" t="s">
        <v>35</v>
      </c>
      <c r="X3" s="34" t="s">
        <v>36</v>
      </c>
      <c r="Y3" s="34" t="s">
        <v>35</v>
      </c>
      <c r="Z3" s="34" t="s">
        <v>36</v>
      </c>
      <c r="AA3" s="34" t="s">
        <v>37</v>
      </c>
      <c r="AB3" s="64" t="s">
        <v>43</v>
      </c>
      <c r="AC3" s="34" t="s">
        <v>35</v>
      </c>
      <c r="AD3" s="34" t="s">
        <v>36</v>
      </c>
      <c r="AE3" s="34" t="s">
        <v>37</v>
      </c>
      <c r="AF3" s="64" t="s">
        <v>43</v>
      </c>
      <c r="AG3" s="34" t="s">
        <v>35</v>
      </c>
      <c r="AH3" s="34" t="s">
        <v>36</v>
      </c>
      <c r="AI3" s="64" t="s">
        <v>43</v>
      </c>
      <c r="AJ3" s="34" t="s">
        <v>35</v>
      </c>
      <c r="AK3" s="34" t="s">
        <v>36</v>
      </c>
      <c r="AL3" s="64" t="s">
        <v>43</v>
      </c>
      <c r="AM3" s="34" t="s">
        <v>35</v>
      </c>
      <c r="AN3" s="34" t="s">
        <v>36</v>
      </c>
      <c r="AO3" s="64" t="s">
        <v>43</v>
      </c>
      <c r="AP3" s="34" t="s">
        <v>35</v>
      </c>
      <c r="AQ3" s="34" t="s">
        <v>36</v>
      </c>
      <c r="AR3" s="64" t="s">
        <v>43</v>
      </c>
    </row>
    <row r="4" spans="1:47" s="12" customFormat="1" ht="14.4" x14ac:dyDescent="0.25">
      <c r="A4" s="29">
        <v>44790</v>
      </c>
      <c r="B4" s="30">
        <v>0.70833333333333337</v>
      </c>
      <c r="C4" s="31">
        <v>0</v>
      </c>
      <c r="D4" s="31">
        <v>0</v>
      </c>
      <c r="E4" s="35">
        <v>0</v>
      </c>
      <c r="F4" s="31">
        <v>0</v>
      </c>
      <c r="G4" s="31">
        <v>1</v>
      </c>
      <c r="H4" s="33">
        <v>1</v>
      </c>
      <c r="I4" s="44" t="s">
        <v>38</v>
      </c>
      <c r="J4" s="44" t="s">
        <v>38</v>
      </c>
      <c r="K4" s="44"/>
      <c r="L4" s="44" t="s">
        <v>38</v>
      </c>
      <c r="M4" s="44">
        <v>-3.6232666552066806E-2</v>
      </c>
      <c r="N4" s="44">
        <v>2.2219999253749848E-2</v>
      </c>
      <c r="O4" s="44">
        <v>-5.6404516601562316E-2</v>
      </c>
      <c r="P4" s="44">
        <v>-2.4440160021185875E-2</v>
      </c>
      <c r="Q4" s="44"/>
      <c r="R4" s="44"/>
      <c r="S4" s="44"/>
      <c r="T4" s="44"/>
      <c r="U4" s="44" t="s">
        <v>38</v>
      </c>
      <c r="V4" s="44" t="s">
        <v>38</v>
      </c>
      <c r="W4" s="44"/>
      <c r="X4" s="44"/>
      <c r="Y4" s="44" t="s">
        <v>38</v>
      </c>
      <c r="Z4" s="44" t="s">
        <v>38</v>
      </c>
      <c r="AA4" s="44"/>
      <c r="AB4" s="44" t="s">
        <v>38</v>
      </c>
      <c r="AC4" s="44">
        <v>121</v>
      </c>
      <c r="AD4" s="44">
        <v>162</v>
      </c>
      <c r="AE4" s="44"/>
      <c r="AF4" s="44">
        <v>11.66</v>
      </c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1:47" s="12" customFormat="1" ht="14.4" x14ac:dyDescent="0.25">
      <c r="A5" s="29">
        <v>44790</v>
      </c>
      <c r="B5" s="30">
        <v>0.75</v>
      </c>
      <c r="C5" s="31">
        <v>0</v>
      </c>
      <c r="D5" s="31">
        <v>0</v>
      </c>
      <c r="E5" s="35">
        <v>0</v>
      </c>
      <c r="F5" s="31">
        <v>0</v>
      </c>
      <c r="G5" s="31">
        <v>1</v>
      </c>
      <c r="H5" s="33">
        <v>1</v>
      </c>
      <c r="I5" s="44" t="s">
        <v>38</v>
      </c>
      <c r="J5" s="44" t="s">
        <v>38</v>
      </c>
      <c r="K5" s="44"/>
      <c r="L5" s="44" t="s">
        <v>38</v>
      </c>
      <c r="M5" s="44">
        <v>-5.3914697397500273E-2</v>
      </c>
      <c r="N5" s="44">
        <v>2.4860808849334719E-3</v>
      </c>
      <c r="O5" s="44">
        <v>-7.3789926757812596E-2</v>
      </c>
      <c r="P5" s="44">
        <v>-1.8869515508413315E-2</v>
      </c>
      <c r="Q5" s="44"/>
      <c r="R5" s="44"/>
      <c r="S5" s="44"/>
      <c r="T5" s="44"/>
      <c r="U5" s="44" t="s">
        <v>38</v>
      </c>
      <c r="V5" s="44" t="s">
        <v>38</v>
      </c>
      <c r="W5" s="44"/>
      <c r="X5" s="44"/>
      <c r="Y5" s="44" t="s">
        <v>38</v>
      </c>
      <c r="Z5" s="44" t="s">
        <v>38</v>
      </c>
      <c r="AA5" s="44"/>
      <c r="AB5" s="44" t="s">
        <v>38</v>
      </c>
      <c r="AC5" s="44">
        <v>121</v>
      </c>
      <c r="AD5" s="44">
        <v>162</v>
      </c>
      <c r="AE5" s="44"/>
      <c r="AF5" s="44">
        <v>12.32</v>
      </c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1:47" s="12" customFormat="1" ht="14.4" x14ac:dyDescent="0.25">
      <c r="A6" s="29">
        <v>44790</v>
      </c>
      <c r="B6" s="30">
        <v>0.79166666666666696</v>
      </c>
      <c r="C6" s="31">
        <v>0</v>
      </c>
      <c r="D6" s="31">
        <v>0</v>
      </c>
      <c r="E6" s="35">
        <v>0</v>
      </c>
      <c r="F6" s="31">
        <v>0</v>
      </c>
      <c r="G6" s="31">
        <v>1</v>
      </c>
      <c r="H6" s="33">
        <v>1</v>
      </c>
      <c r="I6" s="44" t="s">
        <v>38</v>
      </c>
      <c r="J6" s="44" t="s">
        <v>38</v>
      </c>
      <c r="K6" s="44"/>
      <c r="L6" s="44" t="s">
        <v>38</v>
      </c>
      <c r="M6" s="44">
        <v>-6.1336668729782107E-2</v>
      </c>
      <c r="N6" s="44">
        <v>2.4257304668426514E-3</v>
      </c>
      <c r="O6" s="44">
        <v>-8.0959204101562543E-2</v>
      </c>
      <c r="P6" s="44">
        <v>-2.2131811827421188E-2</v>
      </c>
      <c r="Q6" s="44"/>
      <c r="R6" s="44"/>
      <c r="S6" s="44"/>
      <c r="T6" s="44"/>
      <c r="U6" s="44" t="s">
        <v>38</v>
      </c>
      <c r="V6" s="44" t="s">
        <v>38</v>
      </c>
      <c r="W6" s="44"/>
      <c r="X6" s="44"/>
      <c r="Y6" s="44" t="s">
        <v>38</v>
      </c>
      <c r="Z6" s="44" t="s">
        <v>38</v>
      </c>
      <c r="AA6" s="44"/>
      <c r="AB6" s="44" t="s">
        <v>38</v>
      </c>
      <c r="AC6" s="44">
        <v>121</v>
      </c>
      <c r="AD6" s="44">
        <v>162</v>
      </c>
      <c r="AE6" s="44"/>
      <c r="AF6" s="44">
        <v>17.18</v>
      </c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U6"/>
    </row>
    <row r="7" spans="1:47" s="12" customFormat="1" ht="14.4" x14ac:dyDescent="0.25">
      <c r="A7" s="29">
        <v>44790</v>
      </c>
      <c r="B7" s="30">
        <v>0.83333333333333304</v>
      </c>
      <c r="C7" s="31">
        <v>0</v>
      </c>
      <c r="D7" s="31">
        <v>0</v>
      </c>
      <c r="E7" s="35">
        <v>0</v>
      </c>
      <c r="F7" s="31">
        <v>0</v>
      </c>
      <c r="G7" s="31">
        <v>1</v>
      </c>
      <c r="H7" s="33">
        <v>1</v>
      </c>
      <c r="I7" s="44" t="s">
        <v>38</v>
      </c>
      <c r="J7" s="44" t="s">
        <v>38</v>
      </c>
      <c r="K7" s="44"/>
      <c r="L7" s="44" t="s">
        <v>38</v>
      </c>
      <c r="M7" s="44">
        <v>-5.4570484176278113E-2</v>
      </c>
      <c r="N7" s="44">
        <v>5.4703866392374042E-3</v>
      </c>
      <c r="O7" s="44">
        <v>-7.2970581054687456E-2</v>
      </c>
      <c r="P7" s="44">
        <v>-1.2209106236696243E-2</v>
      </c>
      <c r="Q7" s="44"/>
      <c r="R7" s="44"/>
      <c r="S7" s="44"/>
      <c r="T7" s="44"/>
      <c r="U7" s="44" t="s">
        <v>38</v>
      </c>
      <c r="V7" s="44" t="s">
        <v>38</v>
      </c>
      <c r="W7" s="44"/>
      <c r="X7" s="44"/>
      <c r="Y7" s="44" t="s">
        <v>38</v>
      </c>
      <c r="Z7" s="44" t="s">
        <v>38</v>
      </c>
      <c r="AA7" s="44"/>
      <c r="AB7" s="44" t="s">
        <v>38</v>
      </c>
      <c r="AC7" s="44">
        <v>121</v>
      </c>
      <c r="AD7" s="44">
        <v>162</v>
      </c>
      <c r="AE7" s="44"/>
      <c r="AF7" s="44">
        <v>11.44</v>
      </c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/>
      <c r="AT7"/>
      <c r="AU7"/>
    </row>
    <row r="8" spans="1:47" s="12" customFormat="1" ht="14.4" x14ac:dyDescent="0.25">
      <c r="A8" s="29">
        <v>44790</v>
      </c>
      <c r="B8" s="30">
        <v>0.875</v>
      </c>
      <c r="C8" s="31">
        <v>0</v>
      </c>
      <c r="D8" s="31">
        <v>0</v>
      </c>
      <c r="E8" s="35">
        <v>0</v>
      </c>
      <c r="F8" s="31">
        <v>0</v>
      </c>
      <c r="G8" s="31">
        <v>1</v>
      </c>
      <c r="H8" s="33">
        <v>1</v>
      </c>
      <c r="I8" s="44" t="s">
        <v>38</v>
      </c>
      <c r="J8" s="44" t="s">
        <v>38</v>
      </c>
      <c r="K8" s="44"/>
      <c r="L8" s="44" t="s">
        <v>38</v>
      </c>
      <c r="M8" s="44">
        <v>-9.0753448836505407E-2</v>
      </c>
      <c r="N8" s="44">
        <v>3.9502937346696853E-4</v>
      </c>
      <c r="O8" s="44">
        <v>-0.10712984375000012</v>
      </c>
      <c r="P8" s="44">
        <v>-4.50545409694314E-3</v>
      </c>
      <c r="Q8" s="44"/>
      <c r="R8" s="44"/>
      <c r="S8" s="44"/>
      <c r="T8" s="44"/>
      <c r="U8" s="44" t="s">
        <v>38</v>
      </c>
      <c r="V8" s="44" t="s">
        <v>38</v>
      </c>
      <c r="W8" s="44"/>
      <c r="X8" s="44"/>
      <c r="Y8" s="44" t="s">
        <v>38</v>
      </c>
      <c r="Z8" s="44" t="s">
        <v>38</v>
      </c>
      <c r="AA8" s="44"/>
      <c r="AB8" s="44" t="s">
        <v>38</v>
      </c>
      <c r="AC8" s="44">
        <v>121</v>
      </c>
      <c r="AD8" s="44">
        <v>162</v>
      </c>
      <c r="AE8" s="44"/>
      <c r="AF8" s="44">
        <v>12.82</v>
      </c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/>
      <c r="AT8"/>
      <c r="AU8"/>
    </row>
    <row r="9" spans="1:47" s="12" customFormat="1" ht="14.4" x14ac:dyDescent="0.25">
      <c r="A9" s="36">
        <v>44804</v>
      </c>
      <c r="B9" s="37">
        <f t="shared" ref="B9:B58" si="0">B4</f>
        <v>0.70833333333333337</v>
      </c>
      <c r="C9" s="38">
        <v>0</v>
      </c>
      <c r="D9" s="38">
        <v>0</v>
      </c>
      <c r="E9" s="39">
        <v>0</v>
      </c>
      <c r="F9" s="38">
        <v>0</v>
      </c>
      <c r="G9" s="38">
        <v>0</v>
      </c>
      <c r="H9" s="40">
        <v>0</v>
      </c>
      <c r="I9" s="46" t="s">
        <v>38</v>
      </c>
      <c r="J9" s="46" t="s">
        <v>38</v>
      </c>
      <c r="K9" s="44"/>
      <c r="L9" s="46" t="s">
        <v>38</v>
      </c>
      <c r="M9" s="46" t="s">
        <v>38</v>
      </c>
      <c r="N9" s="46" t="s">
        <v>38</v>
      </c>
      <c r="O9" s="44"/>
      <c r="P9" s="65" t="s">
        <v>38</v>
      </c>
      <c r="Q9" s="46"/>
      <c r="R9" s="46"/>
      <c r="S9" s="44"/>
      <c r="T9" s="65"/>
      <c r="U9" s="46" t="s">
        <v>38</v>
      </c>
      <c r="V9" s="46" t="s">
        <v>38</v>
      </c>
      <c r="W9" s="46"/>
      <c r="X9" s="46"/>
      <c r="Y9" s="46" t="s">
        <v>38</v>
      </c>
      <c r="Z9" s="46" t="s">
        <v>38</v>
      </c>
      <c r="AA9" s="44"/>
      <c r="AB9" s="65" t="s">
        <v>38</v>
      </c>
      <c r="AC9" s="46"/>
      <c r="AD9" s="46"/>
      <c r="AE9" s="44"/>
      <c r="AF9" s="46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/>
      <c r="AT9"/>
      <c r="AU9"/>
    </row>
    <row r="10" spans="1:47" s="12" customFormat="1" ht="14.4" x14ac:dyDescent="0.25">
      <c r="A10" s="36">
        <v>44804</v>
      </c>
      <c r="B10" s="37">
        <f t="shared" si="0"/>
        <v>0.75</v>
      </c>
      <c r="C10" s="38">
        <v>1</v>
      </c>
      <c r="D10" s="38">
        <v>1</v>
      </c>
      <c r="E10" s="39">
        <v>1</v>
      </c>
      <c r="F10" s="38">
        <v>0</v>
      </c>
      <c r="G10" s="38">
        <v>1</v>
      </c>
      <c r="H10" s="40">
        <v>0</v>
      </c>
      <c r="I10" s="46">
        <v>5.0897248957265058</v>
      </c>
      <c r="J10" s="46">
        <v>11.717341775913306</v>
      </c>
      <c r="K10" s="44">
        <v>11.263398409060088</v>
      </c>
      <c r="L10" s="46">
        <v>4.5535745620727539</v>
      </c>
      <c r="M10" s="46">
        <v>0.19782240958511829</v>
      </c>
      <c r="N10" s="46">
        <v>0.21723815698921681</v>
      </c>
      <c r="O10" s="44">
        <v>0.19869775878906282</v>
      </c>
      <c r="P10" s="65">
        <v>0.15296082198619843</v>
      </c>
      <c r="Q10" s="46">
        <v>-1.9519987106323242E-3</v>
      </c>
      <c r="R10" s="46">
        <v>0</v>
      </c>
      <c r="S10" s="44">
        <v>-1.9519987487792989E-3</v>
      </c>
      <c r="T10" s="65">
        <v>6.296665221452713E-2</v>
      </c>
      <c r="U10" s="46"/>
      <c r="V10" s="46"/>
      <c r="W10" s="46"/>
      <c r="X10" s="46"/>
      <c r="Y10" s="46">
        <v>8.1122398355007161E-2</v>
      </c>
      <c r="Z10" s="46">
        <v>8.1122398376464844E-2</v>
      </c>
      <c r="AA10" s="44">
        <v>8.076864616394043E-2</v>
      </c>
      <c r="AB10" s="65">
        <v>8.4442518651485443E-2</v>
      </c>
      <c r="AC10" s="46"/>
      <c r="AD10" s="46"/>
      <c r="AE10" s="44"/>
      <c r="AF10" s="46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/>
      <c r="AT10"/>
      <c r="AU10"/>
    </row>
    <row r="11" spans="1:47" s="12" customFormat="1" ht="14.4" x14ac:dyDescent="0.25">
      <c r="A11" s="36">
        <v>44804</v>
      </c>
      <c r="B11" s="37">
        <f t="shared" si="0"/>
        <v>0.79166666666666696</v>
      </c>
      <c r="C11" s="38">
        <v>1</v>
      </c>
      <c r="D11" s="38">
        <v>1</v>
      </c>
      <c r="E11" s="39">
        <v>1</v>
      </c>
      <c r="F11" s="38">
        <v>0</v>
      </c>
      <c r="G11" s="38">
        <v>1</v>
      </c>
      <c r="H11" s="40">
        <v>0</v>
      </c>
      <c r="I11" s="46">
        <v>12.708562757759244</v>
      </c>
      <c r="J11" s="46">
        <v>18.115943899216347</v>
      </c>
      <c r="K11" s="44">
        <v>19.150276822899954</v>
      </c>
      <c r="L11" s="46">
        <v>8.2301807403564453</v>
      </c>
      <c r="M11" s="46">
        <v>5.8787376701831817E-2</v>
      </c>
      <c r="N11" s="46">
        <v>0.10390763640403748</v>
      </c>
      <c r="O11" s="44">
        <v>6.0068583984375312E-2</v>
      </c>
      <c r="P11" s="65">
        <v>4.4957865029573441E-2</v>
      </c>
      <c r="Q11" s="46">
        <v>-0.12519999694824219</v>
      </c>
      <c r="R11" s="46">
        <v>0</v>
      </c>
      <c r="S11" s="44">
        <v>-0.12520000026702882</v>
      </c>
      <c r="T11" s="65">
        <v>-0.1175418347120285</v>
      </c>
      <c r="U11" s="46"/>
      <c r="V11" s="46"/>
      <c r="W11" s="46"/>
      <c r="X11" s="46"/>
      <c r="Y11" s="46">
        <v>6.3031983152031902E-3</v>
      </c>
      <c r="Z11" s="46">
        <v>6.3431982994079589E-3</v>
      </c>
      <c r="AA11" s="44">
        <v>5.9805972290039068E-3</v>
      </c>
      <c r="AB11" s="65">
        <v>8.7330769747495651E-3</v>
      </c>
      <c r="AC11" s="46"/>
      <c r="AD11" s="46"/>
      <c r="AE11" s="44"/>
      <c r="AF11" s="46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/>
      <c r="AT11"/>
      <c r="AU11"/>
    </row>
    <row r="12" spans="1:47" s="12" customFormat="1" ht="14.4" x14ac:dyDescent="0.25">
      <c r="A12" s="36">
        <v>44804</v>
      </c>
      <c r="B12" s="37">
        <f t="shared" si="0"/>
        <v>0.83333333333333304</v>
      </c>
      <c r="C12" s="38">
        <v>1</v>
      </c>
      <c r="D12" s="38">
        <v>1</v>
      </c>
      <c r="E12" s="39">
        <v>1</v>
      </c>
      <c r="F12" s="38">
        <v>0</v>
      </c>
      <c r="G12" s="38">
        <v>1</v>
      </c>
      <c r="H12" s="40">
        <v>0</v>
      </c>
      <c r="I12" s="46">
        <v>10.707921658030454</v>
      </c>
      <c r="J12" s="46">
        <v>17.953239314950981</v>
      </c>
      <c r="K12" s="44">
        <v>17.242612575000024</v>
      </c>
      <c r="L12" s="46">
        <v>0.86725771427154541</v>
      </c>
      <c r="M12" s="46">
        <v>2.102566435933113E-2</v>
      </c>
      <c r="N12" s="46">
        <v>6.6539298802614208E-2</v>
      </c>
      <c r="O12" s="44">
        <v>2.5217617187500041E-2</v>
      </c>
      <c r="P12" s="65">
        <v>7.0237694308161736E-3</v>
      </c>
      <c r="Q12" s="46">
        <v>-8.3152000427246089E-2</v>
      </c>
      <c r="R12" s="46">
        <v>0</v>
      </c>
      <c r="S12" s="44">
        <v>-8.3151999983787542E-2</v>
      </c>
      <c r="T12" s="65">
        <v>-9.2912189662456512E-2</v>
      </c>
      <c r="U12" s="46"/>
      <c r="V12" s="46"/>
      <c r="W12" s="46"/>
      <c r="X12" s="46"/>
      <c r="Y12" s="46">
        <v>2.6759989213943482E-3</v>
      </c>
      <c r="Z12" s="46">
        <v>2.6759989261627196E-3</v>
      </c>
      <c r="AA12" s="44">
        <v>2.3167298889160172E-3</v>
      </c>
      <c r="AB12" s="65">
        <v>-1.0613504564389586E-3</v>
      </c>
      <c r="AC12" s="46"/>
      <c r="AD12" s="46"/>
      <c r="AE12" s="44"/>
      <c r="AF12" s="46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/>
      <c r="AT12"/>
      <c r="AU12"/>
    </row>
    <row r="13" spans="1:47" s="12" customFormat="1" ht="14.4" x14ac:dyDescent="0.25">
      <c r="A13" s="36">
        <v>44804</v>
      </c>
      <c r="B13" s="37">
        <f t="shared" si="0"/>
        <v>0.875</v>
      </c>
      <c r="C13" s="38">
        <v>0</v>
      </c>
      <c r="D13" s="38">
        <v>0</v>
      </c>
      <c r="E13" s="39">
        <v>0</v>
      </c>
      <c r="F13" s="38">
        <v>0</v>
      </c>
      <c r="G13" s="38">
        <v>0</v>
      </c>
      <c r="H13" s="40">
        <v>0</v>
      </c>
      <c r="I13" s="46" t="s">
        <v>38</v>
      </c>
      <c r="J13" s="46" t="s">
        <v>38</v>
      </c>
      <c r="K13" s="44"/>
      <c r="L13" s="46" t="s">
        <v>38</v>
      </c>
      <c r="M13" s="46" t="s">
        <v>38</v>
      </c>
      <c r="N13" s="46" t="s">
        <v>38</v>
      </c>
      <c r="O13" s="44"/>
      <c r="P13" s="65" t="s">
        <v>38</v>
      </c>
      <c r="Q13" s="46" t="s">
        <v>38</v>
      </c>
      <c r="R13" s="46" t="s">
        <v>38</v>
      </c>
      <c r="S13" s="44"/>
      <c r="T13" s="65" t="s">
        <v>38</v>
      </c>
      <c r="U13" s="46"/>
      <c r="V13" s="46"/>
      <c r="W13" s="46"/>
      <c r="X13" s="46"/>
      <c r="Y13" s="46" t="s">
        <v>38</v>
      </c>
      <c r="Z13" s="46" t="s">
        <v>38</v>
      </c>
      <c r="AA13" s="44"/>
      <c r="AB13" s="65" t="s">
        <v>38</v>
      </c>
      <c r="AC13" s="46"/>
      <c r="AD13" s="46"/>
      <c r="AE13" s="44"/>
      <c r="AF13" s="46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/>
      <c r="AT13"/>
      <c r="AU13"/>
    </row>
    <row r="14" spans="1:47" s="12" customFormat="1" ht="14.4" x14ac:dyDescent="0.25">
      <c r="A14" s="29">
        <f t="shared" ref="A14:A58" si="1">A9+1</f>
        <v>44805</v>
      </c>
      <c r="B14" s="30">
        <f t="shared" si="0"/>
        <v>0.70833333333333337</v>
      </c>
      <c r="C14" s="31">
        <v>0</v>
      </c>
      <c r="D14" s="31">
        <v>0</v>
      </c>
      <c r="E14" s="35">
        <v>0</v>
      </c>
      <c r="F14" s="31">
        <v>0</v>
      </c>
      <c r="G14" s="31">
        <v>0</v>
      </c>
      <c r="H14" s="33">
        <v>1</v>
      </c>
      <c r="I14" s="44" t="s">
        <v>38</v>
      </c>
      <c r="J14" s="44" t="s">
        <v>38</v>
      </c>
      <c r="K14" s="44"/>
      <c r="L14" s="44" t="s">
        <v>38</v>
      </c>
      <c r="M14" s="44" t="s">
        <v>38</v>
      </c>
      <c r="N14" s="44" t="s">
        <v>38</v>
      </c>
      <c r="O14" s="44"/>
      <c r="P14" s="44" t="s">
        <v>38</v>
      </c>
      <c r="Q14" s="44" t="s">
        <v>38</v>
      </c>
      <c r="R14" s="44" t="s">
        <v>38</v>
      </c>
      <c r="S14" s="58"/>
      <c r="T14" s="44" t="s">
        <v>38</v>
      </c>
      <c r="U14"/>
      <c r="V14"/>
      <c r="W14" s="44"/>
      <c r="X14" s="44"/>
      <c r="Y14" s="44" t="s">
        <v>38</v>
      </c>
      <c r="Z14" s="44" t="s">
        <v>38</v>
      </c>
      <c r="AA14" s="44"/>
      <c r="AB14" s="44" t="s">
        <v>38</v>
      </c>
      <c r="AC14" s="44">
        <v>-3</v>
      </c>
      <c r="AD14" s="44">
        <v>101</v>
      </c>
      <c r="AE14" s="44"/>
      <c r="AF14" s="44">
        <v>15.34</v>
      </c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/>
      <c r="AT14"/>
      <c r="AU14"/>
    </row>
    <row r="15" spans="1:47" s="12" customFormat="1" ht="14.4" x14ac:dyDescent="0.25">
      <c r="A15" s="29">
        <f t="shared" si="1"/>
        <v>44805</v>
      </c>
      <c r="B15" s="30">
        <f t="shared" si="0"/>
        <v>0.75</v>
      </c>
      <c r="C15" s="31">
        <v>0</v>
      </c>
      <c r="D15" s="31">
        <v>0</v>
      </c>
      <c r="E15" s="35">
        <v>0</v>
      </c>
      <c r="F15" s="31">
        <v>0</v>
      </c>
      <c r="G15" s="31">
        <v>0</v>
      </c>
      <c r="H15" s="33">
        <v>1</v>
      </c>
      <c r="I15" s="44" t="s">
        <v>38</v>
      </c>
      <c r="J15" s="44" t="s">
        <v>38</v>
      </c>
      <c r="K15" s="44"/>
      <c r="L15" s="44" t="s">
        <v>38</v>
      </c>
      <c r="M15" s="44" t="s">
        <v>38</v>
      </c>
      <c r="N15" s="44" t="s">
        <v>38</v>
      </c>
      <c r="O15" s="44"/>
      <c r="P15" s="44" t="s">
        <v>38</v>
      </c>
      <c r="Q15" s="44" t="s">
        <v>38</v>
      </c>
      <c r="R15" s="44" t="s">
        <v>38</v>
      </c>
      <c r="S15" s="58"/>
      <c r="T15" s="44" t="s">
        <v>38</v>
      </c>
      <c r="U15"/>
      <c r="V15"/>
      <c r="W15" s="44"/>
      <c r="X15" s="44"/>
      <c r="Y15" s="44" t="s">
        <v>38</v>
      </c>
      <c r="Z15" s="44" t="s">
        <v>38</v>
      </c>
      <c r="AA15" s="44"/>
      <c r="AB15" s="44" t="s">
        <v>38</v>
      </c>
      <c r="AC15" s="44">
        <v>-3</v>
      </c>
      <c r="AD15" s="44">
        <v>101</v>
      </c>
      <c r="AE15" s="44"/>
      <c r="AF15" s="44">
        <v>22.57</v>
      </c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/>
      <c r="AT15"/>
      <c r="AU15"/>
    </row>
    <row r="16" spans="1:47" s="12" customFormat="1" ht="14.4" x14ac:dyDescent="0.25">
      <c r="A16" s="29">
        <f t="shared" si="1"/>
        <v>44805</v>
      </c>
      <c r="B16" s="30">
        <f t="shared" si="0"/>
        <v>0.79166666666666696</v>
      </c>
      <c r="C16" s="31">
        <v>1</v>
      </c>
      <c r="D16" s="31">
        <v>1</v>
      </c>
      <c r="E16" s="35">
        <v>1</v>
      </c>
      <c r="F16" s="31">
        <v>0</v>
      </c>
      <c r="G16" s="31">
        <v>1</v>
      </c>
      <c r="H16" s="33">
        <v>1</v>
      </c>
      <c r="I16" s="44">
        <v>34.222992664496651</v>
      </c>
      <c r="J16" s="44">
        <v>43.689023369696905</v>
      </c>
      <c r="K16" s="44">
        <v>22.634508310920069</v>
      </c>
      <c r="L16" s="44">
        <v>10.407558441162109</v>
      </c>
      <c r="M16" s="44">
        <v>0.29589342063665391</v>
      </c>
      <c r="N16" s="44">
        <v>0.32832906931638717</v>
      </c>
      <c r="O16" s="44">
        <v>0.29652727539062518</v>
      </c>
      <c r="P16" s="44">
        <v>0.26105669140815735</v>
      </c>
      <c r="Q16" s="44">
        <v>0.10392888641357421</v>
      </c>
      <c r="R16" s="44">
        <v>0.10392888641357421</v>
      </c>
      <c r="S16" s="58">
        <v>0.10392888854980468</v>
      </c>
      <c r="T16" s="44">
        <v>0.12764090299606323</v>
      </c>
      <c r="U16"/>
      <c r="V16"/>
      <c r="W16" s="44"/>
      <c r="X16" s="44"/>
      <c r="Y16" s="44">
        <v>7.8961795207113022E-2</v>
      </c>
      <c r="Z16" s="44">
        <v>7.8961795207113022E-2</v>
      </c>
      <c r="AA16" s="44">
        <v>7.8355914764404302E-2</v>
      </c>
      <c r="AB16" s="44">
        <v>8.2812629640102386E-2</v>
      </c>
      <c r="AC16" s="44">
        <v>-3</v>
      </c>
      <c r="AD16" s="44">
        <v>101</v>
      </c>
      <c r="AE16" s="44"/>
      <c r="AF16" s="44">
        <v>21.43</v>
      </c>
      <c r="AG16" s="44" t="s">
        <v>39</v>
      </c>
      <c r="AH16" s="45" t="s">
        <v>39</v>
      </c>
      <c r="AI16" s="44" t="s">
        <v>39</v>
      </c>
      <c r="AJ16" s="45">
        <v>2.6922222558593747</v>
      </c>
      <c r="AK16" s="45">
        <v>2.6922222558593747</v>
      </c>
      <c r="AL16" s="45">
        <v>2.4503558404853698</v>
      </c>
      <c r="AM16" s="45">
        <v>2.1352000000000015</v>
      </c>
      <c r="AN16" s="45">
        <v>2.1352000000000015</v>
      </c>
      <c r="AO16" s="45">
        <v>1.5750891096999999</v>
      </c>
      <c r="AP16" s="45">
        <v>0.6592943725585938</v>
      </c>
      <c r="AQ16" s="45">
        <v>2.1352000000000015</v>
      </c>
      <c r="AR16" s="45">
        <v>0.87526673078536987</v>
      </c>
      <c r="AS16"/>
      <c r="AT16"/>
      <c r="AU16"/>
    </row>
    <row r="17" spans="1:47" s="12" customFormat="1" ht="14.4" x14ac:dyDescent="0.25">
      <c r="A17" s="29">
        <f t="shared" si="1"/>
        <v>44805</v>
      </c>
      <c r="B17" s="30">
        <f t="shared" si="0"/>
        <v>0.83333333333333304</v>
      </c>
      <c r="C17" s="31">
        <v>1</v>
      </c>
      <c r="D17" s="31">
        <v>0</v>
      </c>
      <c r="E17" s="35">
        <v>0</v>
      </c>
      <c r="F17" s="31">
        <v>0</v>
      </c>
      <c r="G17" s="31">
        <v>1</v>
      </c>
      <c r="H17" s="33">
        <v>1</v>
      </c>
      <c r="I17" s="44">
        <v>38.52279055829748</v>
      </c>
      <c r="J17" s="44">
        <v>47.066719200577516</v>
      </c>
      <c r="K17" s="44">
        <v>27.502837774999932</v>
      </c>
      <c r="L17" s="44">
        <v>20.111017227172852</v>
      </c>
      <c r="M17" s="44">
        <v>-0.14686599922180177</v>
      </c>
      <c r="N17" s="44">
        <v>2.8643102645874025E-3</v>
      </c>
      <c r="O17" s="44">
        <v>-0.14439977050781261</v>
      </c>
      <c r="P17" s="44">
        <v>-0.1496003270149231</v>
      </c>
      <c r="Q17" s="44">
        <v>-4.6631111145019534E-2</v>
      </c>
      <c r="R17" s="44">
        <v>0</v>
      </c>
      <c r="S17" s="58">
        <v>-4.6631111111640929E-2</v>
      </c>
      <c r="T17" s="44">
        <v>-4.5806568115949631E-2</v>
      </c>
      <c r="U17"/>
      <c r="V17"/>
      <c r="W17" s="44"/>
      <c r="X17" s="44"/>
      <c r="Y17" s="44">
        <v>1.4257854175567628E-3</v>
      </c>
      <c r="Z17" s="44">
        <v>1.4257854223251342E-3</v>
      </c>
      <c r="AA17" s="44">
        <v>7.8202003479004023E-4</v>
      </c>
      <c r="AB17" s="44">
        <v>4.1135246865451336E-3</v>
      </c>
      <c r="AC17" s="44">
        <v>-3</v>
      </c>
      <c r="AD17" s="44">
        <v>101</v>
      </c>
      <c r="AE17" s="44"/>
      <c r="AF17" s="44">
        <v>5.39</v>
      </c>
      <c r="AG17" s="45"/>
      <c r="AH17" s="45"/>
      <c r="AI17" s="45"/>
      <c r="AJ17" s="45" t="s">
        <v>38</v>
      </c>
      <c r="AK17" s="45" t="s">
        <v>38</v>
      </c>
      <c r="AL17" s="45" t="s">
        <v>38</v>
      </c>
      <c r="AM17" s="45" t="s">
        <v>38</v>
      </c>
      <c r="AN17" s="45" t="s">
        <v>38</v>
      </c>
      <c r="AO17" s="45" t="s">
        <v>38</v>
      </c>
      <c r="AP17" s="45" t="s">
        <v>38</v>
      </c>
      <c r="AQ17" s="45" t="s">
        <v>38</v>
      </c>
      <c r="AR17" s="45" t="s">
        <v>38</v>
      </c>
      <c r="AS17"/>
      <c r="AT17"/>
      <c r="AU17"/>
    </row>
    <row r="18" spans="1:47" s="12" customFormat="1" ht="14.4" x14ac:dyDescent="0.25">
      <c r="A18" s="29">
        <f t="shared" si="1"/>
        <v>44805</v>
      </c>
      <c r="B18" s="30">
        <f t="shared" si="0"/>
        <v>0.875</v>
      </c>
      <c r="C18" s="31">
        <v>0</v>
      </c>
      <c r="D18" s="31">
        <v>0</v>
      </c>
      <c r="E18" s="35">
        <v>0</v>
      </c>
      <c r="F18" s="31">
        <v>0</v>
      </c>
      <c r="G18" s="31">
        <v>0</v>
      </c>
      <c r="H18" s="33">
        <v>1</v>
      </c>
      <c r="I18" s="44" t="s">
        <v>38</v>
      </c>
      <c r="J18" s="44" t="s">
        <v>38</v>
      </c>
      <c r="K18" s="44"/>
      <c r="L18" s="44" t="s">
        <v>38</v>
      </c>
      <c r="M18" s="44" t="s">
        <v>38</v>
      </c>
      <c r="N18" s="44" t="s">
        <v>38</v>
      </c>
      <c r="O18" s="44"/>
      <c r="P18" s="44" t="s">
        <v>38</v>
      </c>
      <c r="Q18" s="44" t="s">
        <v>38</v>
      </c>
      <c r="R18" s="44" t="s">
        <v>38</v>
      </c>
      <c r="S18" s="58"/>
      <c r="T18" s="44" t="s">
        <v>38</v>
      </c>
      <c r="U18"/>
      <c r="V18"/>
      <c r="W18" s="44"/>
      <c r="X18" s="44"/>
      <c r="Y18" s="44" t="s">
        <v>38</v>
      </c>
      <c r="Z18" s="44" t="s">
        <v>38</v>
      </c>
      <c r="AA18" s="44"/>
      <c r="AB18" s="44" t="s">
        <v>38</v>
      </c>
      <c r="AC18" s="44">
        <v>-3</v>
      </c>
      <c r="AD18" s="44">
        <v>101</v>
      </c>
      <c r="AE18" s="44"/>
      <c r="AF18" s="44">
        <v>15.73</v>
      </c>
      <c r="AG18" s="45"/>
      <c r="AH18" s="45"/>
      <c r="AI18" s="45"/>
      <c r="AJ18" s="45" t="s">
        <v>38</v>
      </c>
      <c r="AK18" s="45" t="s">
        <v>38</v>
      </c>
      <c r="AL18" s="45" t="s">
        <v>38</v>
      </c>
      <c r="AM18" s="45" t="s">
        <v>38</v>
      </c>
      <c r="AN18" s="45" t="s">
        <v>38</v>
      </c>
      <c r="AO18" s="45" t="s">
        <v>38</v>
      </c>
      <c r="AP18" s="45" t="s">
        <v>38</v>
      </c>
      <c r="AQ18" s="45" t="s">
        <v>38</v>
      </c>
      <c r="AR18" s="45" t="s">
        <v>38</v>
      </c>
      <c r="AS18"/>
      <c r="AT18"/>
      <c r="AU18"/>
    </row>
    <row r="19" spans="1:47" s="12" customFormat="1" ht="14.4" x14ac:dyDescent="0.25">
      <c r="A19" s="36">
        <f t="shared" si="1"/>
        <v>44806</v>
      </c>
      <c r="B19" s="37">
        <f t="shared" si="0"/>
        <v>0.70833333333333337</v>
      </c>
      <c r="C19" s="38">
        <v>0</v>
      </c>
      <c r="D19" s="38">
        <v>0</v>
      </c>
      <c r="E19" s="39">
        <v>0</v>
      </c>
      <c r="F19" s="38">
        <v>0</v>
      </c>
      <c r="G19" s="38">
        <v>0</v>
      </c>
      <c r="H19" s="40">
        <v>1</v>
      </c>
      <c r="I19" s="46" t="s">
        <v>38</v>
      </c>
      <c r="J19" s="46" t="s">
        <v>38</v>
      </c>
      <c r="K19" s="44"/>
      <c r="L19" s="46" t="s">
        <v>38</v>
      </c>
      <c r="M19" s="46" t="s">
        <v>38</v>
      </c>
      <c r="N19" s="46" t="s">
        <v>38</v>
      </c>
      <c r="O19" s="44"/>
      <c r="P19" s="65" t="s">
        <v>38</v>
      </c>
      <c r="Q19" s="46" t="s">
        <v>38</v>
      </c>
      <c r="R19" s="46" t="s">
        <v>38</v>
      </c>
      <c r="S19" s="44"/>
      <c r="T19" s="65" t="s">
        <v>38</v>
      </c>
      <c r="U19" s="46"/>
      <c r="V19" s="46"/>
      <c r="W19" s="46"/>
      <c r="X19" s="46"/>
      <c r="Y19" s="46" t="s">
        <v>38</v>
      </c>
      <c r="Z19" s="46" t="s">
        <v>38</v>
      </c>
      <c r="AA19" s="44"/>
      <c r="AB19" s="65" t="s">
        <v>38</v>
      </c>
      <c r="AC19" s="46">
        <v>-7</v>
      </c>
      <c r="AD19" s="46">
        <v>109</v>
      </c>
      <c r="AE19" s="44"/>
      <c r="AF19" s="46">
        <v>15.97</v>
      </c>
      <c r="AG19" s="47"/>
      <c r="AH19" s="47"/>
      <c r="AI19" s="47"/>
      <c r="AJ19" s="47" t="s">
        <v>38</v>
      </c>
      <c r="AK19" s="47" t="s">
        <v>38</v>
      </c>
      <c r="AL19" s="47" t="s">
        <v>38</v>
      </c>
      <c r="AM19" s="47" t="s">
        <v>38</v>
      </c>
      <c r="AN19" s="47" t="s">
        <v>38</v>
      </c>
      <c r="AO19" s="47" t="s">
        <v>38</v>
      </c>
      <c r="AP19" s="47" t="s">
        <v>38</v>
      </c>
      <c r="AQ19" s="47" t="s">
        <v>38</v>
      </c>
      <c r="AR19" s="47" t="s">
        <v>38</v>
      </c>
    </row>
    <row r="20" spans="1:47" s="12" customFormat="1" ht="14.4" x14ac:dyDescent="0.25">
      <c r="A20" s="36">
        <f t="shared" si="1"/>
        <v>44806</v>
      </c>
      <c r="B20" s="37">
        <f t="shared" si="0"/>
        <v>0.75</v>
      </c>
      <c r="C20" s="38">
        <v>0</v>
      </c>
      <c r="D20" s="38">
        <v>0</v>
      </c>
      <c r="E20" s="39">
        <v>0</v>
      </c>
      <c r="F20" s="38">
        <v>0</v>
      </c>
      <c r="G20" s="38">
        <v>0</v>
      </c>
      <c r="H20" s="40">
        <v>1</v>
      </c>
      <c r="I20" s="46" t="s">
        <v>38</v>
      </c>
      <c r="J20" s="46" t="s">
        <v>38</v>
      </c>
      <c r="K20" s="44"/>
      <c r="L20" s="46" t="s">
        <v>38</v>
      </c>
      <c r="M20" s="46" t="s">
        <v>38</v>
      </c>
      <c r="N20" s="46" t="s">
        <v>38</v>
      </c>
      <c r="O20" s="44"/>
      <c r="P20" s="65" t="s">
        <v>38</v>
      </c>
      <c r="Q20" s="46" t="s">
        <v>38</v>
      </c>
      <c r="R20" s="46" t="s">
        <v>38</v>
      </c>
      <c r="S20" s="44"/>
      <c r="T20" s="65" t="s">
        <v>38</v>
      </c>
      <c r="U20" s="46"/>
      <c r="V20" s="46"/>
      <c r="W20" s="46"/>
      <c r="X20" s="46"/>
      <c r="Y20" s="46" t="s">
        <v>38</v>
      </c>
      <c r="Z20" s="46" t="s">
        <v>38</v>
      </c>
      <c r="AA20" s="44"/>
      <c r="AB20" s="65" t="s">
        <v>38</v>
      </c>
      <c r="AC20" s="46">
        <v>-7</v>
      </c>
      <c r="AD20" s="46">
        <v>109</v>
      </c>
      <c r="AE20" s="44"/>
      <c r="AF20" s="46">
        <v>27.53</v>
      </c>
      <c r="AG20" s="47"/>
      <c r="AH20" s="47"/>
      <c r="AI20" s="47"/>
      <c r="AJ20" s="47" t="s">
        <v>38</v>
      </c>
      <c r="AK20" s="47" t="s">
        <v>38</v>
      </c>
      <c r="AL20" s="47" t="s">
        <v>38</v>
      </c>
      <c r="AM20" s="47" t="s">
        <v>38</v>
      </c>
      <c r="AN20" s="47" t="s">
        <v>38</v>
      </c>
      <c r="AO20" s="47" t="s">
        <v>38</v>
      </c>
      <c r="AP20" s="47" t="s">
        <v>38</v>
      </c>
      <c r="AQ20" s="47" t="s">
        <v>38</v>
      </c>
      <c r="AR20" s="47" t="s">
        <v>38</v>
      </c>
    </row>
    <row r="21" spans="1:47" s="12" customFormat="1" ht="14.4" x14ac:dyDescent="0.25">
      <c r="A21" s="36">
        <f t="shared" si="1"/>
        <v>44806</v>
      </c>
      <c r="B21" s="37">
        <f t="shared" si="0"/>
        <v>0.79166666666666696</v>
      </c>
      <c r="C21" s="38">
        <v>0</v>
      </c>
      <c r="D21" s="38">
        <v>0</v>
      </c>
      <c r="E21" s="39">
        <v>0</v>
      </c>
      <c r="F21" s="38">
        <v>0</v>
      </c>
      <c r="G21" s="38">
        <v>0</v>
      </c>
      <c r="H21" s="40">
        <v>1</v>
      </c>
      <c r="I21" s="46" t="s">
        <v>38</v>
      </c>
      <c r="J21" s="46" t="s">
        <v>38</v>
      </c>
      <c r="K21" s="44"/>
      <c r="L21" s="46" t="s">
        <v>38</v>
      </c>
      <c r="M21" s="46" t="s">
        <v>38</v>
      </c>
      <c r="N21" s="46" t="s">
        <v>38</v>
      </c>
      <c r="O21" s="44"/>
      <c r="P21" s="65" t="s">
        <v>38</v>
      </c>
      <c r="Q21" s="46" t="s">
        <v>38</v>
      </c>
      <c r="R21" s="46" t="s">
        <v>38</v>
      </c>
      <c r="S21" s="44"/>
      <c r="T21" s="65" t="s">
        <v>38</v>
      </c>
      <c r="U21" s="46"/>
      <c r="V21" s="46"/>
      <c r="W21" s="46"/>
      <c r="X21" s="46"/>
      <c r="Y21" s="46" t="s">
        <v>38</v>
      </c>
      <c r="Z21" s="46" t="s">
        <v>38</v>
      </c>
      <c r="AA21" s="44"/>
      <c r="AB21" s="65" t="s">
        <v>38</v>
      </c>
      <c r="AC21" s="46">
        <v>-7</v>
      </c>
      <c r="AD21" s="46">
        <v>109</v>
      </c>
      <c r="AE21" s="44"/>
      <c r="AF21" s="46">
        <v>30.81</v>
      </c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</row>
    <row r="22" spans="1:47" s="12" customFormat="1" ht="14.4" x14ac:dyDescent="0.25">
      <c r="A22" s="36">
        <f t="shared" si="1"/>
        <v>44806</v>
      </c>
      <c r="B22" s="37">
        <f t="shared" si="0"/>
        <v>0.83333333333333304</v>
      </c>
      <c r="C22" s="38">
        <v>0</v>
      </c>
      <c r="D22" s="38">
        <v>0</v>
      </c>
      <c r="E22" s="39">
        <v>0</v>
      </c>
      <c r="F22" s="38">
        <v>0</v>
      </c>
      <c r="G22" s="38">
        <v>0</v>
      </c>
      <c r="H22" s="40">
        <v>1</v>
      </c>
      <c r="I22" s="46" t="s">
        <v>38</v>
      </c>
      <c r="J22" s="46" t="s">
        <v>38</v>
      </c>
      <c r="K22" s="44"/>
      <c r="L22" s="46" t="s">
        <v>38</v>
      </c>
      <c r="M22" s="46" t="s">
        <v>38</v>
      </c>
      <c r="N22" s="46" t="s">
        <v>38</v>
      </c>
      <c r="O22" s="44"/>
      <c r="P22" s="65" t="s">
        <v>38</v>
      </c>
      <c r="Q22" s="46" t="s">
        <v>38</v>
      </c>
      <c r="R22" s="46" t="s">
        <v>38</v>
      </c>
      <c r="S22" s="44"/>
      <c r="T22" s="65" t="s">
        <v>38</v>
      </c>
      <c r="U22" s="46"/>
      <c r="V22" s="46"/>
      <c r="W22" s="46"/>
      <c r="X22" s="46"/>
      <c r="Y22" s="46" t="s">
        <v>38</v>
      </c>
      <c r="Z22" s="46" t="s">
        <v>38</v>
      </c>
      <c r="AA22" s="44"/>
      <c r="AB22" s="65" t="s">
        <v>38</v>
      </c>
      <c r="AC22" s="46">
        <v>-7</v>
      </c>
      <c r="AD22" s="46">
        <v>109</v>
      </c>
      <c r="AE22" s="44"/>
      <c r="AF22" s="46">
        <v>12.12</v>
      </c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</row>
    <row r="23" spans="1:47" s="12" customFormat="1" ht="14.4" x14ac:dyDescent="0.25">
      <c r="A23" s="36">
        <f t="shared" si="1"/>
        <v>44806</v>
      </c>
      <c r="B23" s="37">
        <f t="shared" si="0"/>
        <v>0.875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40">
        <v>1</v>
      </c>
      <c r="I23" s="46" t="s">
        <v>38</v>
      </c>
      <c r="J23" s="46" t="s">
        <v>38</v>
      </c>
      <c r="K23" s="44"/>
      <c r="L23" s="46" t="s">
        <v>38</v>
      </c>
      <c r="M23" s="46" t="s">
        <v>38</v>
      </c>
      <c r="N23" s="46" t="s">
        <v>38</v>
      </c>
      <c r="O23" s="44"/>
      <c r="P23" s="65" t="s">
        <v>38</v>
      </c>
      <c r="Q23" s="46" t="s">
        <v>38</v>
      </c>
      <c r="R23" s="46" t="s">
        <v>38</v>
      </c>
      <c r="S23" s="44"/>
      <c r="T23" s="65" t="s">
        <v>38</v>
      </c>
      <c r="U23" s="46"/>
      <c r="V23" s="46"/>
      <c r="W23" s="46"/>
      <c r="X23" s="46"/>
      <c r="Y23" s="46" t="s">
        <v>38</v>
      </c>
      <c r="Z23" s="46" t="s">
        <v>38</v>
      </c>
      <c r="AA23" s="44"/>
      <c r="AB23" s="65" t="s">
        <v>38</v>
      </c>
      <c r="AC23" s="46">
        <v>-7</v>
      </c>
      <c r="AD23" s="46">
        <v>109</v>
      </c>
      <c r="AE23" s="44"/>
      <c r="AF23" s="46">
        <v>4.3099999999999996</v>
      </c>
      <c r="AG23" s="47"/>
      <c r="AH23" s="47"/>
      <c r="AI23" s="47"/>
      <c r="AJ23" s="47" t="s">
        <v>38</v>
      </c>
      <c r="AK23" s="47" t="s">
        <v>38</v>
      </c>
      <c r="AL23" s="47" t="s">
        <v>38</v>
      </c>
      <c r="AM23" s="47" t="s">
        <v>38</v>
      </c>
      <c r="AN23" s="47" t="s">
        <v>38</v>
      </c>
      <c r="AO23" s="47" t="s">
        <v>38</v>
      </c>
      <c r="AP23" s="47" t="s">
        <v>38</v>
      </c>
      <c r="AQ23" s="47" t="s">
        <v>38</v>
      </c>
      <c r="AR23" s="47" t="s">
        <v>38</v>
      </c>
    </row>
    <row r="24" spans="1:47" s="12" customFormat="1" ht="14.4" x14ac:dyDescent="0.25">
      <c r="A24" s="29">
        <f t="shared" si="1"/>
        <v>44807</v>
      </c>
      <c r="B24" s="30">
        <f t="shared" si="0"/>
        <v>0.70833333333333337</v>
      </c>
      <c r="C24" s="31">
        <v>0</v>
      </c>
      <c r="D24" s="31">
        <v>0</v>
      </c>
      <c r="E24" s="35">
        <v>0</v>
      </c>
      <c r="F24" s="31">
        <v>0</v>
      </c>
      <c r="G24" s="31">
        <v>0</v>
      </c>
      <c r="H24" s="33">
        <v>1</v>
      </c>
      <c r="I24" s="44" t="s">
        <v>38</v>
      </c>
      <c r="J24" s="44" t="s">
        <v>38</v>
      </c>
      <c r="K24" s="44"/>
      <c r="L24" s="44" t="s">
        <v>38</v>
      </c>
      <c r="M24" s="44" t="s">
        <v>38</v>
      </c>
      <c r="N24" s="44" t="s">
        <v>38</v>
      </c>
      <c r="O24" s="44"/>
      <c r="P24" s="44" t="s">
        <v>38</v>
      </c>
      <c r="Q24" s="44" t="s">
        <v>38</v>
      </c>
      <c r="R24" s="44" t="s">
        <v>38</v>
      </c>
      <c r="S24" s="44"/>
      <c r="T24" s="44" t="s">
        <v>38</v>
      </c>
      <c r="U24" s="44"/>
      <c r="V24" s="44"/>
      <c r="W24" s="44"/>
      <c r="X24" s="44"/>
      <c r="Y24" s="44" t="s">
        <v>38</v>
      </c>
      <c r="Z24" s="44" t="s">
        <v>38</v>
      </c>
      <c r="AA24" s="44"/>
      <c r="AB24" s="44" t="s">
        <v>38</v>
      </c>
      <c r="AC24" s="44">
        <v>-186</v>
      </c>
      <c r="AD24" s="44">
        <v>100</v>
      </c>
      <c r="AE24" s="44"/>
      <c r="AF24" s="44">
        <v>-3.54</v>
      </c>
      <c r="AG24" s="45"/>
      <c r="AH24" s="45"/>
      <c r="AI24" s="45"/>
      <c r="AJ24" s="45" t="s">
        <v>38</v>
      </c>
      <c r="AK24" s="45" t="s">
        <v>38</v>
      </c>
      <c r="AL24" s="45" t="s">
        <v>38</v>
      </c>
      <c r="AM24" s="45" t="s">
        <v>38</v>
      </c>
      <c r="AN24" s="45" t="s">
        <v>38</v>
      </c>
      <c r="AO24" s="45" t="s">
        <v>38</v>
      </c>
      <c r="AP24" s="45" t="s">
        <v>38</v>
      </c>
      <c r="AQ24" s="45" t="s">
        <v>38</v>
      </c>
      <c r="AR24" s="45" t="s">
        <v>38</v>
      </c>
    </row>
    <row r="25" spans="1:47" s="12" customFormat="1" ht="14.4" x14ac:dyDescent="0.25">
      <c r="A25" s="29">
        <f t="shared" si="1"/>
        <v>44807</v>
      </c>
      <c r="B25" s="30">
        <f t="shared" si="0"/>
        <v>0.75</v>
      </c>
      <c r="C25" s="31">
        <v>0</v>
      </c>
      <c r="D25" s="31">
        <v>0</v>
      </c>
      <c r="E25" s="35">
        <v>0</v>
      </c>
      <c r="F25" s="31">
        <v>0</v>
      </c>
      <c r="G25" s="31">
        <v>0</v>
      </c>
      <c r="H25" s="33">
        <v>1</v>
      </c>
      <c r="I25" s="44" t="s">
        <v>38</v>
      </c>
      <c r="J25" s="44" t="s">
        <v>38</v>
      </c>
      <c r="K25" s="44"/>
      <c r="L25" s="44" t="s">
        <v>38</v>
      </c>
      <c r="M25" s="44" t="s">
        <v>38</v>
      </c>
      <c r="N25" s="44" t="s">
        <v>38</v>
      </c>
      <c r="O25" s="44"/>
      <c r="P25" s="44" t="s">
        <v>38</v>
      </c>
      <c r="Q25" s="44" t="s">
        <v>38</v>
      </c>
      <c r="R25" s="44" t="s">
        <v>38</v>
      </c>
      <c r="S25" s="44"/>
      <c r="T25" s="44" t="s">
        <v>38</v>
      </c>
      <c r="U25" s="44"/>
      <c r="V25" s="44"/>
      <c r="W25" s="44"/>
      <c r="X25" s="44"/>
      <c r="Y25" s="44" t="s">
        <v>38</v>
      </c>
      <c r="Z25" s="44" t="s">
        <v>38</v>
      </c>
      <c r="AA25" s="44"/>
      <c r="AB25" s="44" t="s">
        <v>38</v>
      </c>
      <c r="AC25" s="44">
        <v>-186</v>
      </c>
      <c r="AD25" s="44">
        <v>100</v>
      </c>
      <c r="AE25" s="44"/>
      <c r="AF25" s="44">
        <v>1.94</v>
      </c>
      <c r="AG25" s="45"/>
      <c r="AH25" s="45"/>
      <c r="AI25" s="45"/>
      <c r="AJ25" s="45" t="s">
        <v>38</v>
      </c>
      <c r="AK25" s="45" t="s">
        <v>38</v>
      </c>
      <c r="AL25" s="45" t="s">
        <v>38</v>
      </c>
      <c r="AM25" s="45" t="s">
        <v>38</v>
      </c>
      <c r="AN25" s="45" t="s">
        <v>38</v>
      </c>
      <c r="AO25" s="45" t="s">
        <v>38</v>
      </c>
      <c r="AP25" s="45" t="s">
        <v>38</v>
      </c>
      <c r="AQ25" s="45" t="s">
        <v>38</v>
      </c>
      <c r="AR25" s="45" t="s">
        <v>38</v>
      </c>
    </row>
    <row r="26" spans="1:47" s="12" customFormat="1" ht="14.4" x14ac:dyDescent="0.25">
      <c r="A26" s="29">
        <f t="shared" si="1"/>
        <v>44807</v>
      </c>
      <c r="B26" s="30">
        <f t="shared" si="0"/>
        <v>0.79166666666666696</v>
      </c>
      <c r="C26" s="31">
        <v>1</v>
      </c>
      <c r="D26" s="31">
        <v>1</v>
      </c>
      <c r="E26" s="35">
        <v>1</v>
      </c>
      <c r="F26" s="31">
        <v>0</v>
      </c>
      <c r="G26" s="31">
        <v>1</v>
      </c>
      <c r="H26" s="33">
        <v>1</v>
      </c>
      <c r="I26" s="44">
        <v>66.016054913828995</v>
      </c>
      <c r="J26" s="44">
        <v>68.67547792475132</v>
      </c>
      <c r="K26" s="44">
        <v>60.54691378990006</v>
      </c>
      <c r="L26" s="44">
        <v>35.031063079833984</v>
      </c>
      <c r="M26" s="44">
        <v>0.48482463979721069</v>
      </c>
      <c r="N26" s="44">
        <v>0.5037746405601502</v>
      </c>
      <c r="O26" s="44">
        <v>0.4838271826171876</v>
      </c>
      <c r="P26" s="44">
        <v>0.40107497572898865</v>
      </c>
      <c r="Q26" s="44">
        <v>0.15042799377441407</v>
      </c>
      <c r="R26" s="44">
        <v>0.15042799377441407</v>
      </c>
      <c r="S26" s="44">
        <v>0.15042799983978272</v>
      </c>
      <c r="T26" s="44">
        <v>0.10139589756727219</v>
      </c>
      <c r="U26" s="44"/>
      <c r="V26" s="44"/>
      <c r="W26" s="44"/>
      <c r="X26" s="44"/>
      <c r="Y26" s="44">
        <v>5.9285000618547204E-2</v>
      </c>
      <c r="Z26" s="44">
        <v>5.9285000618547204E-2</v>
      </c>
      <c r="AA26" s="44">
        <v>5.9284999923706054E-2</v>
      </c>
      <c r="AB26" s="44">
        <v>5.8188688009977341E-2</v>
      </c>
      <c r="AC26" s="44">
        <v>-186</v>
      </c>
      <c r="AD26" s="44">
        <v>100</v>
      </c>
      <c r="AE26" s="44"/>
      <c r="AF26" s="44">
        <v>0.99</v>
      </c>
      <c r="AG26" s="45" t="s">
        <v>39</v>
      </c>
      <c r="AH26" s="45" t="s">
        <v>39</v>
      </c>
      <c r="AI26" s="45" t="s">
        <v>39</v>
      </c>
      <c r="AJ26" s="47">
        <v>0.64981659912109535</v>
      </c>
      <c r="AK26" s="47">
        <v>0.64981659912109535</v>
      </c>
      <c r="AL26" s="47">
        <v>0.75526964664459229</v>
      </c>
      <c r="AM26" s="47">
        <v>0</v>
      </c>
      <c r="AN26" s="47">
        <v>0</v>
      </c>
      <c r="AO26" s="47">
        <v>0</v>
      </c>
      <c r="AP26" s="47">
        <v>0.69392260742187495</v>
      </c>
      <c r="AQ26" s="47">
        <v>0</v>
      </c>
      <c r="AR26" s="47">
        <v>0.75526964664459229</v>
      </c>
    </row>
    <row r="27" spans="1:47" s="12" customFormat="1" ht="14.4" x14ac:dyDescent="0.25">
      <c r="A27" s="29">
        <f t="shared" si="1"/>
        <v>44807</v>
      </c>
      <c r="B27" s="30">
        <f t="shared" si="0"/>
        <v>0.83333333333333304</v>
      </c>
      <c r="C27" s="31">
        <v>1</v>
      </c>
      <c r="D27" s="31">
        <v>1</v>
      </c>
      <c r="E27" s="35">
        <v>1</v>
      </c>
      <c r="F27" s="31">
        <v>0</v>
      </c>
      <c r="G27" s="31">
        <v>1</v>
      </c>
      <c r="H27" s="33">
        <v>1</v>
      </c>
      <c r="I27" s="44">
        <v>61.723367030316695</v>
      </c>
      <c r="J27" s="44">
        <v>64.903634903877915</v>
      </c>
      <c r="K27" s="44">
        <v>56.265356100000076</v>
      </c>
      <c r="L27" s="44">
        <v>24.077297210693359</v>
      </c>
      <c r="M27" s="44">
        <v>0.30498461425304413</v>
      </c>
      <c r="N27" s="44">
        <v>0.32813461482524869</v>
      </c>
      <c r="O27" s="44">
        <v>0.30701835449218784</v>
      </c>
      <c r="P27" s="44">
        <v>0.27513480186462402</v>
      </c>
      <c r="Q27" s="44">
        <v>0.15298399353027345</v>
      </c>
      <c r="R27" s="44">
        <v>0.15298399353027345</v>
      </c>
      <c r="S27" s="44">
        <v>0.15298399995803835</v>
      </c>
      <c r="T27" s="44">
        <v>0.14886797964572906</v>
      </c>
      <c r="U27" s="44"/>
      <c r="V27" s="44"/>
      <c r="W27" s="44"/>
      <c r="X27" s="44"/>
      <c r="Y27" s="44">
        <v>1.4640000338554383E-2</v>
      </c>
      <c r="Z27" s="44">
        <v>1.4640000343322754E-2</v>
      </c>
      <c r="AA27" s="44">
        <v>1.4639999847412108E-2</v>
      </c>
      <c r="AB27" s="44">
        <v>1.6590585932135582E-2</v>
      </c>
      <c r="AC27" s="44">
        <v>-186</v>
      </c>
      <c r="AD27" s="44">
        <v>100</v>
      </c>
      <c r="AE27" s="44"/>
      <c r="AF27" s="44">
        <v>0.43</v>
      </c>
      <c r="AG27" s="45" t="s">
        <v>39</v>
      </c>
      <c r="AH27" s="45" t="s">
        <v>39</v>
      </c>
      <c r="AI27" s="45" t="s">
        <v>39</v>
      </c>
      <c r="AJ27" s="47">
        <v>-0.69194811889648189</v>
      </c>
      <c r="AK27" s="47">
        <v>0</v>
      </c>
      <c r="AL27" s="47">
        <v>-0.37779352068901062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-0.37779352068901062</v>
      </c>
    </row>
    <row r="28" spans="1:47" s="12" customFormat="1" ht="14.4" x14ac:dyDescent="0.25">
      <c r="A28" s="29">
        <f t="shared" si="1"/>
        <v>44807</v>
      </c>
      <c r="B28" s="30">
        <f t="shared" si="0"/>
        <v>0.875</v>
      </c>
      <c r="C28" s="31">
        <v>0</v>
      </c>
      <c r="D28" s="31">
        <v>0</v>
      </c>
      <c r="E28" s="35">
        <v>0</v>
      </c>
      <c r="F28" s="31">
        <v>0</v>
      </c>
      <c r="G28" s="31">
        <v>0</v>
      </c>
      <c r="H28" s="33">
        <v>1</v>
      </c>
      <c r="I28" s="44" t="s">
        <v>38</v>
      </c>
      <c r="J28" s="44" t="s">
        <v>38</v>
      </c>
      <c r="K28" s="44"/>
      <c r="L28" s="44" t="s">
        <v>38</v>
      </c>
      <c r="M28" s="44" t="s">
        <v>38</v>
      </c>
      <c r="N28" s="44" t="s">
        <v>38</v>
      </c>
      <c r="O28" s="44"/>
      <c r="P28" s="44" t="s">
        <v>38</v>
      </c>
      <c r="Q28" s="44" t="s">
        <v>38</v>
      </c>
      <c r="R28" s="44" t="s">
        <v>38</v>
      </c>
      <c r="S28" s="44"/>
      <c r="T28" s="44" t="s">
        <v>38</v>
      </c>
      <c r="U28" s="44"/>
      <c r="V28" s="44"/>
      <c r="W28" s="44"/>
      <c r="X28" s="44"/>
      <c r="Y28" s="44" t="s">
        <v>38</v>
      </c>
      <c r="Z28" s="44" t="s">
        <v>38</v>
      </c>
      <c r="AA28" s="44"/>
      <c r="AB28" s="44" t="s">
        <v>38</v>
      </c>
      <c r="AC28" s="44">
        <v>-186</v>
      </c>
      <c r="AD28" s="44">
        <v>100</v>
      </c>
      <c r="AE28" s="44"/>
      <c r="AF28" s="44">
        <v>14.04</v>
      </c>
      <c r="AG28" s="45"/>
      <c r="AH28" s="45"/>
      <c r="AI28" s="45"/>
      <c r="AJ28" s="45" t="s">
        <v>38</v>
      </c>
      <c r="AK28" s="45" t="s">
        <v>38</v>
      </c>
      <c r="AL28" s="45" t="s">
        <v>38</v>
      </c>
      <c r="AM28" s="45" t="s">
        <v>38</v>
      </c>
      <c r="AN28" s="45" t="s">
        <v>38</v>
      </c>
      <c r="AO28" s="45" t="s">
        <v>38</v>
      </c>
      <c r="AP28" s="45" t="s">
        <v>38</v>
      </c>
      <c r="AQ28" s="45" t="s">
        <v>38</v>
      </c>
      <c r="AR28" s="45" t="s">
        <v>38</v>
      </c>
    </row>
    <row r="29" spans="1:47" s="12" customFormat="1" ht="14.4" x14ac:dyDescent="0.25">
      <c r="A29" s="36">
        <f t="shared" si="1"/>
        <v>44808</v>
      </c>
      <c r="B29" s="37">
        <f t="shared" si="0"/>
        <v>0.70833333333333337</v>
      </c>
      <c r="C29" s="38">
        <v>0</v>
      </c>
      <c r="D29" s="38">
        <v>0</v>
      </c>
      <c r="E29" s="39">
        <v>0</v>
      </c>
      <c r="F29" s="38">
        <v>0</v>
      </c>
      <c r="G29" s="38">
        <v>0</v>
      </c>
      <c r="H29" s="40">
        <v>1</v>
      </c>
      <c r="I29" s="46" t="s">
        <v>38</v>
      </c>
      <c r="J29" s="46" t="s">
        <v>38</v>
      </c>
      <c r="K29" s="44"/>
      <c r="L29" s="46" t="s">
        <v>38</v>
      </c>
      <c r="M29" s="46" t="s">
        <v>38</v>
      </c>
      <c r="N29" s="46" t="s">
        <v>38</v>
      </c>
      <c r="O29" s="44"/>
      <c r="P29" s="65" t="s">
        <v>38</v>
      </c>
      <c r="Q29" s="46" t="s">
        <v>38</v>
      </c>
      <c r="R29" s="46" t="s">
        <v>38</v>
      </c>
      <c r="S29" s="44"/>
      <c r="T29" s="65" t="s">
        <v>38</v>
      </c>
      <c r="U29" s="46"/>
      <c r="V29" s="46"/>
      <c r="W29" s="46"/>
      <c r="X29" s="46"/>
      <c r="Y29" s="46" t="s">
        <v>38</v>
      </c>
      <c r="Z29" s="46" t="s">
        <v>38</v>
      </c>
      <c r="AA29" s="44"/>
      <c r="AB29" s="65" t="s">
        <v>38</v>
      </c>
      <c r="AC29" s="46">
        <v>-144</v>
      </c>
      <c r="AD29" s="44">
        <v>100</v>
      </c>
      <c r="AE29" s="44"/>
      <c r="AF29" s="46">
        <v>-2.2200000000000002</v>
      </c>
      <c r="AG29" s="47"/>
      <c r="AH29" s="47"/>
      <c r="AI29" s="47"/>
      <c r="AJ29" s="47" t="s">
        <v>38</v>
      </c>
      <c r="AK29" s="47" t="s">
        <v>38</v>
      </c>
      <c r="AL29" s="47" t="s">
        <v>38</v>
      </c>
      <c r="AM29" s="47" t="s">
        <v>38</v>
      </c>
      <c r="AN29" s="47" t="s">
        <v>38</v>
      </c>
      <c r="AO29" s="47" t="s">
        <v>38</v>
      </c>
      <c r="AP29" s="47" t="s">
        <v>38</v>
      </c>
      <c r="AQ29" s="47" t="s">
        <v>38</v>
      </c>
      <c r="AR29" s="47" t="s">
        <v>38</v>
      </c>
    </row>
    <row r="30" spans="1:47" s="12" customFormat="1" ht="14.4" x14ac:dyDescent="0.25">
      <c r="A30" s="36">
        <f t="shared" si="1"/>
        <v>44808</v>
      </c>
      <c r="B30" s="37">
        <f t="shared" si="0"/>
        <v>0.75</v>
      </c>
      <c r="C30" s="38">
        <v>1</v>
      </c>
      <c r="D30" s="38">
        <v>1</v>
      </c>
      <c r="E30" s="39">
        <v>1</v>
      </c>
      <c r="F30" s="38">
        <v>0</v>
      </c>
      <c r="G30" s="38">
        <v>1</v>
      </c>
      <c r="H30" s="40">
        <v>1</v>
      </c>
      <c r="I30" s="46">
        <v>71.780230379569645</v>
      </c>
      <c r="J30" s="46">
        <v>76.140437461883835</v>
      </c>
      <c r="K30" s="44">
        <v>67.182055432269948</v>
      </c>
      <c r="L30" s="46">
        <v>48.022842407226563</v>
      </c>
      <c r="M30" s="46">
        <v>-4.0673501491546634E-3</v>
      </c>
      <c r="N30" s="46">
        <v>0.10157638871669769</v>
      </c>
      <c r="O30" s="44">
        <v>-1.0296816406248688E-2</v>
      </c>
      <c r="P30" s="65">
        <v>0.52511429786682129</v>
      </c>
      <c r="Q30" s="46">
        <v>6.3136001586914056E-2</v>
      </c>
      <c r="R30" s="46">
        <v>6.3136001586914056E-2</v>
      </c>
      <c r="S30" s="44">
        <v>6.3136000518798821E-2</v>
      </c>
      <c r="T30" s="65">
        <v>8.231121301651001E-2</v>
      </c>
      <c r="U30" s="46"/>
      <c r="V30" s="46"/>
      <c r="W30" s="46"/>
      <c r="X30" s="46"/>
      <c r="Y30" s="46">
        <v>5.5754285626113412E-2</v>
      </c>
      <c r="Z30" s="46">
        <v>5.5754285626113412E-2</v>
      </c>
      <c r="AA30" s="44">
        <v>5.5754286346435547E-2</v>
      </c>
      <c r="AB30" s="65">
        <v>5.1920991390943527E-2</v>
      </c>
      <c r="AC30" s="46">
        <v>-144</v>
      </c>
      <c r="AD30" s="44">
        <v>100</v>
      </c>
      <c r="AE30" s="44"/>
      <c r="AF30" s="46">
        <v>3.23</v>
      </c>
      <c r="AG30" s="47" t="s">
        <v>39</v>
      </c>
      <c r="AH30" s="47" t="s">
        <v>39</v>
      </c>
      <c r="AI30" s="47" t="s">
        <v>39</v>
      </c>
      <c r="AJ30" s="47">
        <v>1.0524349047851538</v>
      </c>
      <c r="AK30" s="47">
        <v>1.0524349047851538</v>
      </c>
      <c r="AL30" s="47">
        <v>2.1478176116943359</v>
      </c>
      <c r="AM30" s="47">
        <v>0</v>
      </c>
      <c r="AN30" s="47">
        <v>0</v>
      </c>
      <c r="AO30" s="47">
        <v>0</v>
      </c>
      <c r="AP30" s="47">
        <v>1.0524349291324615</v>
      </c>
      <c r="AQ30" s="47">
        <v>0</v>
      </c>
      <c r="AR30" s="47">
        <v>2.1478176116943359</v>
      </c>
    </row>
    <row r="31" spans="1:47" s="12" customFormat="1" ht="14.4" x14ac:dyDescent="0.25">
      <c r="A31" s="36">
        <f t="shared" si="1"/>
        <v>44808</v>
      </c>
      <c r="B31" s="37">
        <f t="shared" si="0"/>
        <v>0.79166666666666696</v>
      </c>
      <c r="C31" s="38">
        <v>1</v>
      </c>
      <c r="D31" s="38">
        <v>1</v>
      </c>
      <c r="E31" s="39">
        <v>1</v>
      </c>
      <c r="F31" s="38">
        <v>0</v>
      </c>
      <c r="G31" s="38">
        <v>1</v>
      </c>
      <c r="H31" s="40">
        <v>1</v>
      </c>
      <c r="I31" s="46">
        <v>68.979661576055307</v>
      </c>
      <c r="J31" s="46">
        <v>73.652268526443976</v>
      </c>
      <c r="K31" s="44">
        <v>64.326337675819985</v>
      </c>
      <c r="L31" s="46">
        <v>33.561458587646484</v>
      </c>
      <c r="M31" s="46">
        <v>2.8538112208247184E-2</v>
      </c>
      <c r="N31" s="46">
        <v>0.10021143655478955</v>
      </c>
      <c r="O31" s="44">
        <v>2.4241777343750215E-2</v>
      </c>
      <c r="P31" s="65">
        <v>0.56180834770202637</v>
      </c>
      <c r="Q31" s="46">
        <v>9.2512001037597658E-2</v>
      </c>
      <c r="R31" s="46">
        <v>9.2512001037597658E-2</v>
      </c>
      <c r="S31" s="44">
        <v>9.2512000617980955E-2</v>
      </c>
      <c r="T31" s="65">
        <v>8.1781260669231415E-2</v>
      </c>
      <c r="U31" s="46"/>
      <c r="V31" s="46"/>
      <c r="W31" s="46"/>
      <c r="X31" s="46"/>
      <c r="Y31" s="46">
        <v>1.5828568898141385E-3</v>
      </c>
      <c r="Z31" s="46">
        <v>1.5828568898141385E-3</v>
      </c>
      <c r="AA31" s="44">
        <v>1.5828573608398441E-3</v>
      </c>
      <c r="AB31" s="65">
        <v>2.1045573521405458E-3</v>
      </c>
      <c r="AC31" s="46">
        <v>-144</v>
      </c>
      <c r="AD31" s="44">
        <v>100</v>
      </c>
      <c r="AE31" s="44"/>
      <c r="AF31" s="46">
        <v>0.23</v>
      </c>
      <c r="AG31" s="47" t="s">
        <v>39</v>
      </c>
      <c r="AH31" s="47" t="s">
        <v>39</v>
      </c>
      <c r="AI31" s="47" t="s">
        <v>39</v>
      </c>
      <c r="AJ31" s="47">
        <v>0.87380268310546672</v>
      </c>
      <c r="AK31" s="47">
        <v>0.87380268310546672</v>
      </c>
      <c r="AL31" s="47">
        <v>8.0449596047401428E-2</v>
      </c>
      <c r="AM31" s="47">
        <v>0</v>
      </c>
      <c r="AN31" s="47">
        <v>0</v>
      </c>
      <c r="AO31" s="47">
        <v>0</v>
      </c>
      <c r="AP31" s="47">
        <v>0.87380266571044918</v>
      </c>
      <c r="AQ31" s="47">
        <v>0</v>
      </c>
      <c r="AR31" s="47">
        <v>8.0449596047401428E-2</v>
      </c>
    </row>
    <row r="32" spans="1:47" s="12" customFormat="1" ht="14.4" x14ac:dyDescent="0.25">
      <c r="A32" s="36">
        <f t="shared" si="1"/>
        <v>44808</v>
      </c>
      <c r="B32" s="37">
        <f t="shared" si="0"/>
        <v>0.83333333333333304</v>
      </c>
      <c r="C32" s="38">
        <v>1</v>
      </c>
      <c r="D32" s="38">
        <v>1</v>
      </c>
      <c r="E32" s="39">
        <v>1</v>
      </c>
      <c r="F32" s="38">
        <v>0</v>
      </c>
      <c r="G32" s="38">
        <v>1</v>
      </c>
      <c r="H32" s="40">
        <v>1</v>
      </c>
      <c r="I32" s="46">
        <v>68.545887640431772</v>
      </c>
      <c r="J32" s="46">
        <v>73.256688411936665</v>
      </c>
      <c r="K32" s="44">
        <v>63.857715074999902</v>
      </c>
      <c r="L32" s="46">
        <v>27.567644119262695</v>
      </c>
      <c r="M32" s="46">
        <v>-3.4950947709381577E-2</v>
      </c>
      <c r="N32" s="46">
        <v>7.6679247498512265E-2</v>
      </c>
      <c r="O32" s="44">
        <v>-3.5973476562498163E-2</v>
      </c>
      <c r="P32" s="65">
        <v>-8.0307185649871826E-2</v>
      </c>
      <c r="Q32" s="46">
        <v>9.1263999938964849E-2</v>
      </c>
      <c r="R32" s="46">
        <v>9.1263999938964849E-2</v>
      </c>
      <c r="S32" s="44">
        <v>9.1263999986648567E-2</v>
      </c>
      <c r="T32" s="65">
        <v>8.6578339338302612E-2</v>
      </c>
      <c r="U32" s="46"/>
      <c r="V32" s="46"/>
      <c r="W32" s="46"/>
      <c r="X32" s="46"/>
      <c r="Y32" s="46">
        <v>-2.2057147845625878E-3</v>
      </c>
      <c r="Z32" s="46">
        <v>0</v>
      </c>
      <c r="AA32" s="44">
        <v>-2.2057136535644541E-3</v>
      </c>
      <c r="AB32" s="65">
        <v>-4.6722618862986565E-3</v>
      </c>
      <c r="AC32" s="46">
        <v>-144</v>
      </c>
      <c r="AD32" s="44">
        <v>100</v>
      </c>
      <c r="AE32" s="44"/>
      <c r="AF32" s="46">
        <v>5.13</v>
      </c>
      <c r="AG32" s="47" t="s">
        <v>39</v>
      </c>
      <c r="AH32" s="47" t="s">
        <v>39</v>
      </c>
      <c r="AI32" s="47" t="s">
        <v>39</v>
      </c>
      <c r="AJ32" s="47">
        <v>1.0666349291992192</v>
      </c>
      <c r="AK32" s="47">
        <v>1.0666349291992192</v>
      </c>
      <c r="AL32" s="47">
        <v>-1.8506970405578613</v>
      </c>
      <c r="AM32" s="47">
        <v>0</v>
      </c>
      <c r="AN32" s="47">
        <v>0</v>
      </c>
      <c r="AO32" s="47">
        <v>0</v>
      </c>
      <c r="AP32" s="47">
        <v>1.0666349182128907</v>
      </c>
      <c r="AQ32" s="47">
        <v>0</v>
      </c>
      <c r="AR32" s="47">
        <v>-1.8506970405578613</v>
      </c>
    </row>
    <row r="33" spans="1:44" s="12" customFormat="1" ht="14.4" x14ac:dyDescent="0.25">
      <c r="A33" s="36">
        <f t="shared" si="1"/>
        <v>44808</v>
      </c>
      <c r="B33" s="37">
        <f t="shared" si="0"/>
        <v>0.875</v>
      </c>
      <c r="C33" s="38">
        <v>0</v>
      </c>
      <c r="D33" s="38">
        <v>0</v>
      </c>
      <c r="E33" s="39">
        <v>0</v>
      </c>
      <c r="F33" s="38">
        <v>0</v>
      </c>
      <c r="G33" s="38">
        <v>0</v>
      </c>
      <c r="H33" s="40">
        <v>1</v>
      </c>
      <c r="I33" s="46" t="s">
        <v>38</v>
      </c>
      <c r="J33" s="46" t="s">
        <v>38</v>
      </c>
      <c r="K33" s="44"/>
      <c r="L33" s="46" t="s">
        <v>38</v>
      </c>
      <c r="M33" s="46" t="s">
        <v>38</v>
      </c>
      <c r="N33" s="46" t="s">
        <v>38</v>
      </c>
      <c r="O33" s="44"/>
      <c r="P33" s="65" t="s">
        <v>38</v>
      </c>
      <c r="Q33" s="46" t="s">
        <v>38</v>
      </c>
      <c r="R33" s="46" t="s">
        <v>38</v>
      </c>
      <c r="S33" s="44"/>
      <c r="T33" s="65" t="s">
        <v>38</v>
      </c>
      <c r="U33" s="46"/>
      <c r="V33" s="46"/>
      <c r="W33" s="46"/>
      <c r="X33" s="46"/>
      <c r="Y33" s="46" t="s">
        <v>38</v>
      </c>
      <c r="Z33" s="46" t="s">
        <v>38</v>
      </c>
      <c r="AA33" s="44"/>
      <c r="AB33" s="65" t="s">
        <v>38</v>
      </c>
      <c r="AC33" s="46">
        <v>-144</v>
      </c>
      <c r="AD33" s="44">
        <v>100</v>
      </c>
      <c r="AE33" s="44"/>
      <c r="AF33" s="46">
        <v>7.88</v>
      </c>
      <c r="AG33" s="47"/>
      <c r="AH33" s="47"/>
      <c r="AI33" s="47"/>
      <c r="AJ33" s="47" t="s">
        <v>38</v>
      </c>
      <c r="AK33" s="47" t="s">
        <v>38</v>
      </c>
      <c r="AL33" s="47" t="s">
        <v>38</v>
      </c>
      <c r="AM33" s="47" t="s">
        <v>38</v>
      </c>
      <c r="AN33" s="47" t="s">
        <v>38</v>
      </c>
      <c r="AO33" s="47" t="s">
        <v>38</v>
      </c>
      <c r="AP33" s="47" t="s">
        <v>38</v>
      </c>
      <c r="AQ33" s="47" t="s">
        <v>38</v>
      </c>
      <c r="AR33" s="47" t="s">
        <v>38</v>
      </c>
    </row>
    <row r="34" spans="1:44" s="12" customFormat="1" ht="14.4" x14ac:dyDescent="0.25">
      <c r="A34" s="29">
        <f t="shared" si="1"/>
        <v>44809</v>
      </c>
      <c r="B34" s="30">
        <f t="shared" si="0"/>
        <v>0.70833333333333337</v>
      </c>
      <c r="C34" s="31">
        <v>0</v>
      </c>
      <c r="D34" s="31">
        <v>0</v>
      </c>
      <c r="E34" s="35">
        <v>0</v>
      </c>
      <c r="F34" s="31">
        <v>0</v>
      </c>
      <c r="G34" s="31">
        <v>0</v>
      </c>
      <c r="H34" s="33">
        <v>1</v>
      </c>
      <c r="I34" s="44" t="s">
        <v>38</v>
      </c>
      <c r="J34" s="44" t="s">
        <v>38</v>
      </c>
      <c r="K34" s="44"/>
      <c r="L34" s="44" t="s">
        <v>38</v>
      </c>
      <c r="M34" s="44" t="s">
        <v>38</v>
      </c>
      <c r="N34" s="44" t="s">
        <v>38</v>
      </c>
      <c r="O34" s="44"/>
      <c r="P34" s="44" t="s">
        <v>38</v>
      </c>
      <c r="Q34" s="44" t="s">
        <v>38</v>
      </c>
      <c r="R34" s="44" t="s">
        <v>38</v>
      </c>
      <c r="S34" s="44"/>
      <c r="T34" s="44" t="s">
        <v>38</v>
      </c>
      <c r="U34" s="44"/>
      <c r="V34" s="44"/>
      <c r="W34" s="44"/>
      <c r="X34" s="44"/>
      <c r="Y34" s="44" t="s">
        <v>38</v>
      </c>
      <c r="Z34" s="44" t="s">
        <v>38</v>
      </c>
      <c r="AA34" s="44"/>
      <c r="AB34" s="44" t="s">
        <v>38</v>
      </c>
      <c r="AC34" s="44">
        <v>-167</v>
      </c>
      <c r="AD34" s="44">
        <v>84</v>
      </c>
      <c r="AE34" s="44"/>
      <c r="AF34" s="44">
        <v>-10.28</v>
      </c>
      <c r="AG34" s="45"/>
      <c r="AH34" s="45"/>
      <c r="AI34" s="45"/>
      <c r="AJ34" s="45" t="s">
        <v>38</v>
      </c>
      <c r="AK34" s="45" t="s">
        <v>38</v>
      </c>
      <c r="AL34" s="45" t="s">
        <v>38</v>
      </c>
      <c r="AM34" s="45" t="s">
        <v>38</v>
      </c>
      <c r="AN34" s="45" t="s">
        <v>38</v>
      </c>
      <c r="AO34" s="45" t="s">
        <v>38</v>
      </c>
      <c r="AP34" s="45" t="s">
        <v>38</v>
      </c>
      <c r="AQ34" s="45" t="s">
        <v>38</v>
      </c>
      <c r="AR34" s="45" t="s">
        <v>38</v>
      </c>
    </row>
    <row r="35" spans="1:44" s="12" customFormat="1" ht="14.4" x14ac:dyDescent="0.25">
      <c r="A35" s="29">
        <f t="shared" si="1"/>
        <v>44809</v>
      </c>
      <c r="B35" s="30">
        <f t="shared" si="0"/>
        <v>0.75</v>
      </c>
      <c r="C35" s="31">
        <v>1</v>
      </c>
      <c r="D35" s="31">
        <v>1</v>
      </c>
      <c r="E35" s="35">
        <v>1</v>
      </c>
      <c r="F35" s="31">
        <v>0</v>
      </c>
      <c r="G35" s="31">
        <v>1</v>
      </c>
      <c r="H35" s="33">
        <v>1</v>
      </c>
      <c r="I35" s="44">
        <v>73.109503207295731</v>
      </c>
      <c r="J35" s="44">
        <v>77.137004766555833</v>
      </c>
      <c r="K35" s="44">
        <v>68.302101933749924</v>
      </c>
      <c r="L35" s="44">
        <v>53.405651092529297</v>
      </c>
      <c r="M35" s="44">
        <v>0.29223315270245076</v>
      </c>
      <c r="N35" s="44">
        <v>0.2923828536272049</v>
      </c>
      <c r="O35" s="44">
        <v>0.27661533203125011</v>
      </c>
      <c r="P35" s="44">
        <v>-7.7808678150177002E-2</v>
      </c>
      <c r="Q35" s="44">
        <v>-2.2986667633056641E-2</v>
      </c>
      <c r="R35" s="44">
        <v>0</v>
      </c>
      <c r="S35" s="44">
        <v>-2.2986668243408202E-2</v>
      </c>
      <c r="T35" s="44">
        <v>1.9296921789646149E-2</v>
      </c>
      <c r="U35" s="44"/>
      <c r="V35" s="44"/>
      <c r="W35" s="44"/>
      <c r="X35" s="44"/>
      <c r="Y35" s="44">
        <v>6.1873332135379315E-2</v>
      </c>
      <c r="Z35" s="44">
        <v>6.1873332135379315E-2</v>
      </c>
      <c r="AA35" s="44">
        <v>6.1873333511352539E-2</v>
      </c>
      <c r="AB35" s="44">
        <v>4.4908884912729263E-2</v>
      </c>
      <c r="AC35" s="44">
        <v>-167</v>
      </c>
      <c r="AD35" s="44">
        <v>84</v>
      </c>
      <c r="AE35" s="44"/>
      <c r="AF35" s="44">
        <v>-10.78</v>
      </c>
      <c r="AG35" s="44" t="s">
        <v>39</v>
      </c>
      <c r="AH35" s="44" t="s">
        <v>39</v>
      </c>
      <c r="AI35" s="44" t="s">
        <v>39</v>
      </c>
      <c r="AJ35" s="45">
        <v>1.5104581518554661</v>
      </c>
      <c r="AK35" s="45">
        <v>1.5104581518554661</v>
      </c>
      <c r="AL35" s="45">
        <v>0.85013395547866821</v>
      </c>
      <c r="AM35" s="45">
        <v>0</v>
      </c>
      <c r="AN35" s="45">
        <v>0</v>
      </c>
      <c r="AO35" s="45">
        <v>0</v>
      </c>
      <c r="AP35" s="45">
        <v>1.5104581661224366</v>
      </c>
      <c r="AQ35" s="45">
        <v>0</v>
      </c>
      <c r="AR35" s="45">
        <v>0.85013395547866821</v>
      </c>
    </row>
    <row r="36" spans="1:44" s="12" customFormat="1" ht="14.4" x14ac:dyDescent="0.25">
      <c r="A36" s="29">
        <f t="shared" si="1"/>
        <v>44809</v>
      </c>
      <c r="B36" s="30">
        <f t="shared" si="0"/>
        <v>0.79166666666666696</v>
      </c>
      <c r="C36" s="31">
        <v>1</v>
      </c>
      <c r="D36" s="31">
        <v>0</v>
      </c>
      <c r="E36" s="35">
        <v>0</v>
      </c>
      <c r="F36" s="31">
        <v>0.75</v>
      </c>
      <c r="G36" s="31">
        <v>1</v>
      </c>
      <c r="H36" s="33">
        <v>1</v>
      </c>
      <c r="I36" s="44">
        <v>71.340456136072817</v>
      </c>
      <c r="J36" s="44">
        <v>76.216832372107362</v>
      </c>
      <c r="K36" s="44">
        <v>66.65964627791999</v>
      </c>
      <c r="L36" s="44">
        <v>51.757717132568359</v>
      </c>
      <c r="M36" s="44">
        <v>0.44404194009304049</v>
      </c>
      <c r="N36" s="44">
        <v>0.44404194009304049</v>
      </c>
      <c r="O36" s="44">
        <v>0.43262999999999963</v>
      </c>
      <c r="P36" s="44">
        <v>0.11711312085390091</v>
      </c>
      <c r="Q36" s="44">
        <v>9.8133335113525389E-3</v>
      </c>
      <c r="R36" s="44">
        <v>9.8133335113525389E-3</v>
      </c>
      <c r="S36" s="44">
        <v>9.8133337020874008E-3</v>
      </c>
      <c r="T36" s="44">
        <v>2.6189686730504036E-2</v>
      </c>
      <c r="U36" s="44"/>
      <c r="V36" s="44"/>
      <c r="W36" s="44"/>
      <c r="X36" s="44"/>
      <c r="Y36" s="44">
        <v>1.0266663357615471E-3</v>
      </c>
      <c r="Z36" s="44">
        <v>1.0266663357615471E-3</v>
      </c>
      <c r="AA36" s="44">
        <v>1.0266664123535149E-3</v>
      </c>
      <c r="AB36" s="44">
        <v>1.0877529159188271E-2</v>
      </c>
      <c r="AC36" s="44">
        <v>-167</v>
      </c>
      <c r="AD36" s="44">
        <v>84</v>
      </c>
      <c r="AE36" s="44"/>
      <c r="AF36" s="44">
        <v>-4.8499999999999996</v>
      </c>
      <c r="AG36" s="44" t="s">
        <v>39</v>
      </c>
      <c r="AH36" s="44" t="s">
        <v>39</v>
      </c>
      <c r="AI36" s="44" t="s">
        <v>39</v>
      </c>
      <c r="AJ36" s="45">
        <v>1.0703974682617228</v>
      </c>
      <c r="AK36" s="45">
        <v>1.0703974682617228</v>
      </c>
      <c r="AL36" s="45">
        <v>4.9298470839858055E-3</v>
      </c>
      <c r="AM36" s="45">
        <v>0</v>
      </c>
      <c r="AN36" s="45">
        <v>0</v>
      </c>
      <c r="AO36" s="45">
        <v>0</v>
      </c>
      <c r="AP36" s="45">
        <v>1.0703974494934081</v>
      </c>
      <c r="AQ36" s="45">
        <v>0</v>
      </c>
      <c r="AR36" s="45">
        <v>4.9298470839858055E-3</v>
      </c>
    </row>
    <row r="37" spans="1:44" s="12" customFormat="1" ht="14.4" x14ac:dyDescent="0.25">
      <c r="A37" s="29">
        <f t="shared" si="1"/>
        <v>44809</v>
      </c>
      <c r="B37" s="30">
        <f t="shared" si="0"/>
        <v>0.83333333333333304</v>
      </c>
      <c r="C37" s="31">
        <v>1</v>
      </c>
      <c r="D37" s="31">
        <v>0</v>
      </c>
      <c r="E37" s="35">
        <v>0</v>
      </c>
      <c r="F37" s="31">
        <v>1</v>
      </c>
      <c r="G37" s="31">
        <v>1</v>
      </c>
      <c r="H37" s="33">
        <v>1</v>
      </c>
      <c r="I37" s="44">
        <v>70.356819604994527</v>
      </c>
      <c r="J37" s="44">
        <v>75.125043609306474</v>
      </c>
      <c r="K37" s="44">
        <v>65.787726199999867</v>
      </c>
      <c r="L37" s="44">
        <v>52.525531768798828</v>
      </c>
      <c r="M37" s="44">
        <v>0.41171048122644427</v>
      </c>
      <c r="N37" s="44">
        <v>0.41575546461343765</v>
      </c>
      <c r="O37" s="44">
        <v>0.40486777343749925</v>
      </c>
      <c r="P37" s="44">
        <v>0.1532125324010849</v>
      </c>
      <c r="Q37" s="44">
        <v>3.2426666259765625E-2</v>
      </c>
      <c r="R37" s="44">
        <v>3.2426666259765625E-2</v>
      </c>
      <c r="S37" s="44">
        <v>3.2426666707992553E-2</v>
      </c>
      <c r="T37" s="44">
        <v>2.3625165224075317E-2</v>
      </c>
      <c r="U37" s="44"/>
      <c r="V37" s="44"/>
      <c r="W37" s="44"/>
      <c r="X37" s="44"/>
      <c r="Y37" s="44">
        <v>-1.8599998998641966E-3</v>
      </c>
      <c r="Z37" s="44">
        <v>0</v>
      </c>
      <c r="AA37" s="44">
        <v>-1.8600006866455049E-3</v>
      </c>
      <c r="AB37" s="44">
        <v>2.3521862458437681E-3</v>
      </c>
      <c r="AC37" s="44">
        <v>-167</v>
      </c>
      <c r="AD37" s="44">
        <v>84</v>
      </c>
      <c r="AE37" s="44"/>
      <c r="AF37" s="44">
        <v>5.08</v>
      </c>
      <c r="AG37" s="44" t="s">
        <v>39</v>
      </c>
      <c r="AH37" s="44" t="s">
        <v>39</v>
      </c>
      <c r="AI37" s="44" t="s">
        <v>39</v>
      </c>
      <c r="AJ37" s="45">
        <v>6.5680960693363891E-2</v>
      </c>
      <c r="AK37" s="45">
        <v>6.5680960693363891E-2</v>
      </c>
      <c r="AL37" s="45">
        <v>-0.40237516164779663</v>
      </c>
      <c r="AM37" s="45">
        <v>0</v>
      </c>
      <c r="AN37" s="45">
        <v>0</v>
      </c>
      <c r="AO37" s="45">
        <v>0</v>
      </c>
      <c r="AP37" s="45">
        <v>0.15345510864257814</v>
      </c>
      <c r="AQ37" s="45">
        <v>0</v>
      </c>
      <c r="AR37" s="45">
        <v>-0.40237516164779663</v>
      </c>
    </row>
    <row r="38" spans="1:44" s="12" customFormat="1" ht="14.4" x14ac:dyDescent="0.25">
      <c r="A38" s="29">
        <f t="shared" si="1"/>
        <v>44809</v>
      </c>
      <c r="B38" s="30">
        <f t="shared" si="0"/>
        <v>0.875</v>
      </c>
      <c r="C38" s="31">
        <v>1</v>
      </c>
      <c r="D38" s="31">
        <v>0</v>
      </c>
      <c r="E38" s="35">
        <v>0</v>
      </c>
      <c r="F38" s="31">
        <v>0.25</v>
      </c>
      <c r="G38" s="31">
        <v>1</v>
      </c>
      <c r="H38" s="33">
        <v>1</v>
      </c>
      <c r="I38" s="44">
        <v>71.868430075278141</v>
      </c>
      <c r="J38" s="44">
        <v>75.750834176753884</v>
      </c>
      <c r="K38" s="44">
        <v>67.706447999999995</v>
      </c>
      <c r="L38" s="44">
        <v>55.661308288574219</v>
      </c>
      <c r="M38" s="44">
        <v>0.26534292912483215</v>
      </c>
      <c r="N38" s="44">
        <v>0.30309435772895815</v>
      </c>
      <c r="O38" s="44">
        <v>0.26011824218750057</v>
      </c>
      <c r="P38" s="44">
        <v>0.2273917943239212</v>
      </c>
      <c r="Q38" s="44">
        <v>1.7946666717529296E-2</v>
      </c>
      <c r="R38" s="44">
        <v>1.7946666717529296E-2</v>
      </c>
      <c r="S38" s="44">
        <v>1.7946666555404663E-2</v>
      </c>
      <c r="T38" s="44">
        <v>1.1058188043534756E-2</v>
      </c>
      <c r="U38" s="44"/>
      <c r="V38" s="44"/>
      <c r="W38" s="44"/>
      <c r="X38" s="44"/>
      <c r="Y38" s="44">
        <v>-2.4866666840389373E-3</v>
      </c>
      <c r="Z38" s="44">
        <v>1.3333315961062909E-5</v>
      </c>
      <c r="AA38" s="44">
        <v>-2.4866664886474613E-3</v>
      </c>
      <c r="AB38" s="44">
        <v>8.7146682199090719E-4</v>
      </c>
      <c r="AC38" s="44">
        <v>-167</v>
      </c>
      <c r="AD38" s="44">
        <v>84</v>
      </c>
      <c r="AE38" s="44"/>
      <c r="AF38" s="44">
        <v>11.82</v>
      </c>
      <c r="AG38" s="44" t="s">
        <v>39</v>
      </c>
      <c r="AH38" s="44" t="s">
        <v>39</v>
      </c>
      <c r="AI38" s="44" t="s">
        <v>39</v>
      </c>
      <c r="AJ38" s="45">
        <v>0.34202498168946111</v>
      </c>
      <c r="AK38" s="45">
        <v>0.34202498168946111</v>
      </c>
      <c r="AL38" s="45">
        <v>0.12790149450302124</v>
      </c>
      <c r="AM38" s="45">
        <v>0</v>
      </c>
      <c r="AN38" s="45">
        <v>0</v>
      </c>
      <c r="AO38" s="45">
        <v>0</v>
      </c>
      <c r="AP38" s="45">
        <v>0.34202499389648439</v>
      </c>
      <c r="AQ38" s="45">
        <v>0</v>
      </c>
      <c r="AR38" s="45">
        <v>0.12790149450302124</v>
      </c>
    </row>
    <row r="39" spans="1:44" s="12" customFormat="1" ht="14.4" x14ac:dyDescent="0.25">
      <c r="A39" s="36">
        <f t="shared" si="1"/>
        <v>44810</v>
      </c>
      <c r="B39" s="37">
        <f t="shared" si="0"/>
        <v>0.70833333333333337</v>
      </c>
      <c r="C39" s="38">
        <v>1</v>
      </c>
      <c r="D39" s="38">
        <v>1</v>
      </c>
      <c r="E39" s="39">
        <v>1</v>
      </c>
      <c r="F39" s="38">
        <v>0</v>
      </c>
      <c r="G39" s="38">
        <v>1</v>
      </c>
      <c r="H39" s="40">
        <v>1</v>
      </c>
      <c r="I39" s="46">
        <v>56.9054096791129</v>
      </c>
      <c r="J39" s="46">
        <v>67.706407165628448</v>
      </c>
      <c r="K39" s="44">
        <v>51.23891444821993</v>
      </c>
      <c r="L39" s="46">
        <v>45.590602874755859</v>
      </c>
      <c r="M39" s="46">
        <v>0.13675577509403228</v>
      </c>
      <c r="N39" s="46">
        <v>0.18179646492004395</v>
      </c>
      <c r="O39" s="44">
        <v>0.12589875000000017</v>
      </c>
      <c r="P39" s="65">
        <v>-7.5184285640716553E-2</v>
      </c>
      <c r="Q39" s="46">
        <v>-0.11791999816894531</v>
      </c>
      <c r="R39" s="46">
        <v>0</v>
      </c>
      <c r="S39" s="44">
        <v>-0.11791999847412109</v>
      </c>
      <c r="T39" s="65">
        <v>-2.0847709849476814E-2</v>
      </c>
      <c r="U39" s="46"/>
      <c r="V39" s="46"/>
      <c r="W39" s="46"/>
      <c r="X39" s="46"/>
      <c r="Y39" s="46">
        <v>-7.0592133328318591E-5</v>
      </c>
      <c r="Z39" s="46">
        <v>1.5808397904038428E-5</v>
      </c>
      <c r="AA39" s="44">
        <v>2.6559791564941329E-4</v>
      </c>
      <c r="AB39" s="65">
        <v>-1.2246307451277971E-3</v>
      </c>
      <c r="AC39" s="46">
        <v>-33</v>
      </c>
      <c r="AD39" s="46">
        <v>98</v>
      </c>
      <c r="AE39" s="44"/>
      <c r="AF39" s="46">
        <v>-0.6</v>
      </c>
      <c r="AG39" s="47" t="s">
        <v>39</v>
      </c>
      <c r="AH39" s="47" t="s">
        <v>39</v>
      </c>
      <c r="AI39" s="47" t="s">
        <v>39</v>
      </c>
      <c r="AJ39" s="47">
        <v>0.4752942944335955</v>
      </c>
      <c r="AK39" s="47">
        <v>0.4752942944335955</v>
      </c>
      <c r="AL39" s="47">
        <v>-0.451303122236557</v>
      </c>
      <c r="AM39" s="47">
        <v>0.4752942944335955</v>
      </c>
      <c r="AN39" s="47">
        <v>0.4752942944335955</v>
      </c>
      <c r="AO39" s="47">
        <v>-0.32449581999999999</v>
      </c>
      <c r="AP39" s="47">
        <v>0</v>
      </c>
      <c r="AQ39" s="47">
        <v>0.4752942944335955</v>
      </c>
      <c r="AR39" s="47">
        <v>-0.12680730223655701</v>
      </c>
    </row>
    <row r="40" spans="1:44" s="12" customFormat="1" ht="14.4" x14ac:dyDescent="0.25">
      <c r="A40" s="36">
        <f t="shared" si="1"/>
        <v>44810</v>
      </c>
      <c r="B40" s="37">
        <f t="shared" si="0"/>
        <v>0.75</v>
      </c>
      <c r="C40" s="38">
        <v>1</v>
      </c>
      <c r="D40" s="38">
        <v>0</v>
      </c>
      <c r="E40" s="39">
        <v>0</v>
      </c>
      <c r="F40" s="38">
        <v>1</v>
      </c>
      <c r="G40" s="38">
        <v>1</v>
      </c>
      <c r="H40" s="40">
        <v>1</v>
      </c>
      <c r="I40" s="46">
        <v>60.185615004182807</v>
      </c>
      <c r="J40" s="46">
        <v>69.601932735741869</v>
      </c>
      <c r="K40" s="44">
        <v>54.967716047899899</v>
      </c>
      <c r="L40" s="46">
        <v>41.111392974853516</v>
      </c>
      <c r="M40" s="46">
        <v>-2.9589547932147981E-2</v>
      </c>
      <c r="N40" s="46">
        <v>0.1021074566245079</v>
      </c>
      <c r="O40" s="44">
        <v>-3.9091230468749849E-2</v>
      </c>
      <c r="P40" s="65">
        <v>-0.32482761144638062</v>
      </c>
      <c r="Q40" s="46">
        <v>-4.240000152587891E-2</v>
      </c>
      <c r="R40" s="46">
        <v>0</v>
      </c>
      <c r="S40" s="44">
        <v>-4.2400001678466796E-2</v>
      </c>
      <c r="T40" s="65">
        <v>3.1745534390211105E-2</v>
      </c>
      <c r="U40" s="46"/>
      <c r="V40" s="46"/>
      <c r="W40" s="46"/>
      <c r="X40" s="46"/>
      <c r="Y40" s="46">
        <v>7.3875296588987116E-2</v>
      </c>
      <c r="Z40" s="46">
        <v>7.3875296588987116E-2</v>
      </c>
      <c r="AA40" s="44">
        <v>7.4217599258422848E-2</v>
      </c>
      <c r="AB40" s="65">
        <v>4.5507036149501801E-2</v>
      </c>
      <c r="AC40" s="46">
        <v>-33</v>
      </c>
      <c r="AD40" s="46">
        <v>98</v>
      </c>
      <c r="AE40" s="44"/>
      <c r="AF40" s="46">
        <v>6.53</v>
      </c>
      <c r="AG40" s="47" t="s">
        <v>39</v>
      </c>
      <c r="AH40" s="47" t="s">
        <v>39</v>
      </c>
      <c r="AI40" s="47" t="s">
        <v>39</v>
      </c>
      <c r="AJ40" s="47">
        <v>2.7696115649414041</v>
      </c>
      <c r="AK40" s="47">
        <v>2.7696115649414041</v>
      </c>
      <c r="AL40" s="47">
        <v>3.4123212927523805</v>
      </c>
      <c r="AM40" s="47">
        <v>2.1352000000000015</v>
      </c>
      <c r="AN40" s="47">
        <v>2.1352000000000015</v>
      </c>
      <c r="AO40" s="47">
        <v>1.4766338700000001</v>
      </c>
      <c r="AP40" s="47">
        <v>0.69326239013671875</v>
      </c>
      <c r="AQ40" s="47">
        <v>2.1352000000000015</v>
      </c>
      <c r="AR40" s="47">
        <v>1.9356874227523804</v>
      </c>
    </row>
    <row r="41" spans="1:44" s="12" customFormat="1" ht="14.4" x14ac:dyDescent="0.25">
      <c r="A41" s="36">
        <f t="shared" si="1"/>
        <v>44810</v>
      </c>
      <c r="B41" s="37">
        <f t="shared" si="0"/>
        <v>0.79166666666666696</v>
      </c>
      <c r="C41" s="38">
        <v>1</v>
      </c>
      <c r="D41" s="38">
        <v>0</v>
      </c>
      <c r="E41" s="39">
        <v>0</v>
      </c>
      <c r="F41" s="38">
        <v>1</v>
      </c>
      <c r="G41" s="38">
        <v>1</v>
      </c>
      <c r="H41" s="40">
        <v>1</v>
      </c>
      <c r="I41" s="46">
        <v>66.771028337430991</v>
      </c>
      <c r="J41" s="46">
        <v>74.586732763515442</v>
      </c>
      <c r="K41" s="44">
        <v>62.242184371299999</v>
      </c>
      <c r="L41" s="46">
        <v>46.837589263916016</v>
      </c>
      <c r="M41" s="46">
        <v>-7.3150547266006463E-2</v>
      </c>
      <c r="N41" s="46">
        <v>5.9470158100128172E-2</v>
      </c>
      <c r="O41" s="44">
        <v>-8.3226796874999565E-2</v>
      </c>
      <c r="P41" s="65">
        <v>-0.39496493339538574</v>
      </c>
      <c r="Q41" s="46">
        <v>-3.5519995689392088E-3</v>
      </c>
      <c r="R41" s="46">
        <v>0</v>
      </c>
      <c r="S41" s="44">
        <v>-3.5519995880126951E-3</v>
      </c>
      <c r="T41" s="65">
        <v>1.8974592909216881E-2</v>
      </c>
      <c r="U41" s="46"/>
      <c r="V41" s="46"/>
      <c r="W41" s="46"/>
      <c r="X41" s="46"/>
      <c r="Y41" s="46">
        <v>5.1950090471655132E-3</v>
      </c>
      <c r="Z41" s="46">
        <v>5.1950090471655132E-3</v>
      </c>
      <c r="AA41" s="44">
        <v>5.5311991882324232E-3</v>
      </c>
      <c r="AB41" s="65">
        <v>6.2039075419306755E-3</v>
      </c>
      <c r="AC41" s="46">
        <v>-33</v>
      </c>
      <c r="AD41" s="46">
        <v>98</v>
      </c>
      <c r="AE41" s="44"/>
      <c r="AF41" s="46">
        <v>22.3</v>
      </c>
      <c r="AG41" s="47" t="s">
        <v>39</v>
      </c>
      <c r="AH41" s="47" t="s">
        <v>39</v>
      </c>
      <c r="AI41" s="47" t="s">
        <v>39</v>
      </c>
      <c r="AJ41" s="47">
        <v>2.6662109033203216</v>
      </c>
      <c r="AK41" s="47">
        <v>2.6662109033203216</v>
      </c>
      <c r="AL41" s="47">
        <v>2.3517899949639895</v>
      </c>
      <c r="AM41" s="47">
        <v>2.1352000000000015</v>
      </c>
      <c r="AN41" s="47">
        <v>2.1352000000000015</v>
      </c>
      <c r="AO41" s="47">
        <v>1.2679036100000001</v>
      </c>
      <c r="AP41" s="47">
        <v>0.6493314819335938</v>
      </c>
      <c r="AQ41" s="47">
        <v>2.1352000000000015</v>
      </c>
      <c r="AR41" s="47">
        <v>1.0838863849639893</v>
      </c>
    </row>
    <row r="42" spans="1:44" s="12" customFormat="1" ht="14.4" x14ac:dyDescent="0.25">
      <c r="A42" s="36">
        <f t="shared" si="1"/>
        <v>44810</v>
      </c>
      <c r="B42" s="37">
        <f t="shared" si="0"/>
        <v>0.83333333333333304</v>
      </c>
      <c r="C42" s="38">
        <v>1</v>
      </c>
      <c r="D42" s="38">
        <v>0</v>
      </c>
      <c r="E42" s="39">
        <v>0</v>
      </c>
      <c r="F42" s="38">
        <v>1</v>
      </c>
      <c r="G42" s="38">
        <v>1</v>
      </c>
      <c r="H42" s="40">
        <v>1</v>
      </c>
      <c r="I42" s="46">
        <v>67.563190228919964</v>
      </c>
      <c r="J42" s="46">
        <v>75.775401653958482</v>
      </c>
      <c r="K42" s="44">
        <v>63.418616374999999</v>
      </c>
      <c r="L42" s="46">
        <v>48.332744598388672</v>
      </c>
      <c r="M42" s="46">
        <v>-0.20066173160076142</v>
      </c>
      <c r="N42" s="46">
        <v>2.87443208694458E-2</v>
      </c>
      <c r="O42" s="44">
        <v>-0.20791673828125035</v>
      </c>
      <c r="P42" s="65">
        <v>-0.44907024502754211</v>
      </c>
      <c r="Q42" s="46">
        <v>1.9072000503540038E-2</v>
      </c>
      <c r="R42" s="46">
        <v>1.9072000503540038E-2</v>
      </c>
      <c r="S42" s="44">
        <v>1.907200005531311E-2</v>
      </c>
      <c r="T42" s="65">
        <v>1.2258969247341156E-2</v>
      </c>
      <c r="U42" s="46"/>
      <c r="V42" s="46"/>
      <c r="W42" s="46"/>
      <c r="X42" s="46"/>
      <c r="Y42" s="46">
        <v>6.7820941843092439E-4</v>
      </c>
      <c r="Z42" s="46">
        <v>6.7820941843092439E-4</v>
      </c>
      <c r="AA42" s="44">
        <v>1.0143994903564456E-3</v>
      </c>
      <c r="AB42" s="65">
        <v>-1.3495244784280658E-3</v>
      </c>
      <c r="AC42" s="46">
        <v>-33</v>
      </c>
      <c r="AD42" s="46">
        <v>98</v>
      </c>
      <c r="AE42" s="44"/>
      <c r="AF42" s="46">
        <v>13.27</v>
      </c>
      <c r="AG42" s="47" t="s">
        <v>39</v>
      </c>
      <c r="AH42" s="47" t="s">
        <v>39</v>
      </c>
      <c r="AI42" s="47" t="s">
        <v>39</v>
      </c>
      <c r="AJ42" s="47">
        <v>2.3211570703124962</v>
      </c>
      <c r="AK42" s="47">
        <v>2.3211570703124962</v>
      </c>
      <c r="AL42" s="47">
        <v>1.6404056506477964</v>
      </c>
      <c r="AM42" s="47">
        <v>2.1352000000000015</v>
      </c>
      <c r="AN42" s="47">
        <v>2.1352000000000015</v>
      </c>
      <c r="AO42" s="47">
        <v>0.8298273639999999</v>
      </c>
      <c r="AP42" s="47">
        <v>0.29236126708984372</v>
      </c>
      <c r="AQ42" s="47">
        <v>2.1352000000000015</v>
      </c>
      <c r="AR42" s="47">
        <v>0.81057828664779663</v>
      </c>
    </row>
    <row r="43" spans="1:44" s="12" customFormat="1" ht="14.4" x14ac:dyDescent="0.25">
      <c r="A43" s="36">
        <f t="shared" si="1"/>
        <v>44810</v>
      </c>
      <c r="B43" s="37">
        <f t="shared" si="0"/>
        <v>0.875</v>
      </c>
      <c r="C43" s="38">
        <v>1</v>
      </c>
      <c r="D43" s="38">
        <v>0</v>
      </c>
      <c r="E43" s="39">
        <v>0</v>
      </c>
      <c r="F43" s="38">
        <v>0.75</v>
      </c>
      <c r="G43" s="38">
        <v>1</v>
      </c>
      <c r="H43" s="40">
        <v>1</v>
      </c>
      <c r="I43" s="46">
        <v>51.747247584151054</v>
      </c>
      <c r="J43" s="46">
        <v>59.565656539712471</v>
      </c>
      <c r="K43" s="44">
        <v>49.041121424999886</v>
      </c>
      <c r="L43" s="46">
        <v>30.374011993408203</v>
      </c>
      <c r="M43" s="46">
        <v>-0.17227837640047072</v>
      </c>
      <c r="N43" s="46">
        <v>5.5646238327026365E-2</v>
      </c>
      <c r="O43" s="44">
        <v>-0.17928650390624856</v>
      </c>
      <c r="P43" s="65">
        <v>-0.14757934212684631</v>
      </c>
      <c r="Q43" s="46">
        <v>1.3920000076293945E-2</v>
      </c>
      <c r="R43" s="46">
        <v>1.3920000076293945E-2</v>
      </c>
      <c r="S43" s="44">
        <v>1.3919999847412108E-2</v>
      </c>
      <c r="T43" s="65">
        <v>1.662762463092804E-2</v>
      </c>
      <c r="U43" s="46"/>
      <c r="V43" s="46"/>
      <c r="W43" s="46"/>
      <c r="X43" s="46"/>
      <c r="Y43" s="46">
        <v>3.9408933296799656E-3</v>
      </c>
      <c r="Z43" s="46">
        <v>3.9887974262237547E-3</v>
      </c>
      <c r="AA43" s="44">
        <v>4.2832015991210934E-3</v>
      </c>
      <c r="AB43" s="65">
        <v>-5.5205688113346696E-4</v>
      </c>
      <c r="AC43" s="46">
        <v>-33</v>
      </c>
      <c r="AD43" s="46">
        <v>98</v>
      </c>
      <c r="AE43" s="44"/>
      <c r="AF43" s="46">
        <v>11.15</v>
      </c>
      <c r="AG43" s="47" t="s">
        <v>39</v>
      </c>
      <c r="AH43" s="47" t="s">
        <v>39</v>
      </c>
      <c r="AI43" s="47" t="s">
        <v>39</v>
      </c>
      <c r="AJ43" s="47">
        <v>2.3701220495605431</v>
      </c>
      <c r="AK43" s="47">
        <v>2.3701220495605431</v>
      </c>
      <c r="AL43" s="47">
        <v>2.245538003089905</v>
      </c>
      <c r="AM43" s="47">
        <v>2.1352000000000015</v>
      </c>
      <c r="AN43" s="47">
        <v>2.1352000000000015</v>
      </c>
      <c r="AO43" s="47">
        <v>0.97749675000000003</v>
      </c>
      <c r="AP43" s="47">
        <v>0.33359173583984375</v>
      </c>
      <c r="AQ43" s="47">
        <v>2.1352000000000015</v>
      </c>
      <c r="AR43" s="47">
        <v>1.2680412530899048</v>
      </c>
    </row>
    <row r="44" spans="1:44" s="12" customFormat="1" ht="14.4" x14ac:dyDescent="0.25">
      <c r="A44" s="29">
        <f t="shared" si="1"/>
        <v>44811</v>
      </c>
      <c r="B44" s="30">
        <f t="shared" si="0"/>
        <v>0.70833333333333337</v>
      </c>
      <c r="C44" s="31">
        <v>1</v>
      </c>
      <c r="D44" s="31">
        <v>1</v>
      </c>
      <c r="E44" s="35">
        <v>1</v>
      </c>
      <c r="F44" s="31">
        <v>0</v>
      </c>
      <c r="G44" s="31">
        <v>1</v>
      </c>
      <c r="H44" s="33">
        <v>1</v>
      </c>
      <c r="I44" s="44">
        <v>47.577516829597009</v>
      </c>
      <c r="J44" s="44">
        <v>55.803733614722169</v>
      </c>
      <c r="K44" s="44">
        <v>41.715478860069993</v>
      </c>
      <c r="L44" s="44">
        <v>34.132602691650391</v>
      </c>
      <c r="M44" s="44">
        <v>0.38934007368236778</v>
      </c>
      <c r="N44" s="44">
        <v>0.41895375967025755</v>
      </c>
      <c r="O44" s="44">
        <v>0.37519064453124873</v>
      </c>
      <c r="P44" s="44">
        <v>0.25325605273246765</v>
      </c>
      <c r="Q44" s="44">
        <v>3.447999954223633E-2</v>
      </c>
      <c r="R44" s="44">
        <v>3.447999954223633E-2</v>
      </c>
      <c r="S44" s="44">
        <v>3.4479999084472648E-2</v>
      </c>
      <c r="T44" s="44">
        <v>7.9979792237281799E-2</v>
      </c>
      <c r="U44" s="44"/>
      <c r="V44" s="44"/>
      <c r="W44" s="44"/>
      <c r="X44" s="44"/>
      <c r="Y44" s="44">
        <v>1.3212233538627625E-2</v>
      </c>
      <c r="Z44" s="44">
        <v>1.3212233543395997E-2</v>
      </c>
      <c r="AA44" s="44">
        <v>1.3213407897949218E-2</v>
      </c>
      <c r="AB44" s="44">
        <v>4.0813223458826542E-3</v>
      </c>
      <c r="AC44" s="44">
        <v>-102</v>
      </c>
      <c r="AD44" s="44">
        <v>78</v>
      </c>
      <c r="AE44" s="44"/>
      <c r="AF44" s="44">
        <v>11.46</v>
      </c>
      <c r="AG44" s="44" t="s">
        <v>39</v>
      </c>
      <c r="AH44" s="44" t="s">
        <v>39</v>
      </c>
      <c r="AI44" s="44" t="s">
        <v>39</v>
      </c>
      <c r="AJ44" s="45">
        <v>1.8611197021484349</v>
      </c>
      <c r="AK44" s="45">
        <v>1.8611197021484349</v>
      </c>
      <c r="AL44" s="45">
        <v>1.930971765591736</v>
      </c>
      <c r="AM44" s="45">
        <v>1.8611197021484349</v>
      </c>
      <c r="AN44" s="45">
        <v>1.8611197021484349</v>
      </c>
      <c r="AO44" s="45">
        <v>1.0968668700000002</v>
      </c>
      <c r="AP44" s="45">
        <v>0</v>
      </c>
      <c r="AQ44" s="45">
        <v>1.8611197021484349</v>
      </c>
      <c r="AR44" s="45">
        <v>0.83410489559173584</v>
      </c>
    </row>
    <row r="45" spans="1:44" s="12" customFormat="1" ht="14.4" x14ac:dyDescent="0.25">
      <c r="A45" s="29">
        <f t="shared" si="1"/>
        <v>44811</v>
      </c>
      <c r="B45" s="30">
        <f t="shared" si="0"/>
        <v>0.75</v>
      </c>
      <c r="C45" s="31">
        <v>1</v>
      </c>
      <c r="D45" s="31">
        <v>1</v>
      </c>
      <c r="E45" s="35">
        <v>1</v>
      </c>
      <c r="F45" s="31">
        <v>0</v>
      </c>
      <c r="G45" s="31">
        <v>1</v>
      </c>
      <c r="H45" s="33">
        <v>1</v>
      </c>
      <c r="I45" s="44">
        <v>50.606760691030871</v>
      </c>
      <c r="J45" s="44">
        <v>58.334014096781928</v>
      </c>
      <c r="K45" s="44">
        <v>45.156538075940091</v>
      </c>
      <c r="L45" s="44">
        <v>32.948986053466797</v>
      </c>
      <c r="M45" s="44">
        <v>6.8902005195617677E-2</v>
      </c>
      <c r="N45" s="44">
        <v>0.12222226548194885</v>
      </c>
      <c r="O45" s="44">
        <v>5.5526660156250962E-2</v>
      </c>
      <c r="P45" s="44">
        <v>-7.1662090718746185E-2</v>
      </c>
      <c r="Q45" s="44">
        <v>2.5159999847412108E-2</v>
      </c>
      <c r="R45" s="44">
        <v>2.5159999847412108E-2</v>
      </c>
      <c r="S45" s="44">
        <v>2.516000061035157E-2</v>
      </c>
      <c r="T45" s="44">
        <v>8.7051637470722198E-2</v>
      </c>
      <c r="U45" s="44"/>
      <c r="V45" s="44"/>
      <c r="W45" s="44"/>
      <c r="X45" s="44"/>
      <c r="Y45" s="44">
        <v>5.0624275202751159E-2</v>
      </c>
      <c r="Z45" s="44">
        <v>5.0624275207519533E-2</v>
      </c>
      <c r="AA45" s="44">
        <v>5.0660677719116212E-2</v>
      </c>
      <c r="AB45" s="44">
        <v>2.47354656457901E-2</v>
      </c>
      <c r="AC45" s="44">
        <v>-102</v>
      </c>
      <c r="AD45" s="44">
        <v>78</v>
      </c>
      <c r="AE45" s="44"/>
      <c r="AF45" s="44">
        <v>11.71</v>
      </c>
      <c r="AG45" s="44" t="s">
        <v>39</v>
      </c>
      <c r="AH45" s="44" t="s">
        <v>39</v>
      </c>
      <c r="AI45" s="44" t="s">
        <v>39</v>
      </c>
      <c r="AJ45" s="45">
        <v>2.8554103613281296</v>
      </c>
      <c r="AK45" s="45">
        <v>2.8554103613281296</v>
      </c>
      <c r="AL45" s="45">
        <v>2.7233094159692381</v>
      </c>
      <c r="AM45" s="45">
        <v>2.1352000000000015</v>
      </c>
      <c r="AN45" s="45">
        <v>2.1352000000000015</v>
      </c>
      <c r="AO45" s="45">
        <v>1.4652098600000001</v>
      </c>
      <c r="AP45" s="45">
        <v>0.75352386474609379</v>
      </c>
      <c r="AQ45" s="45">
        <v>2.1352000000000015</v>
      </c>
      <c r="AR45" s="45">
        <v>1.2580995559692383</v>
      </c>
    </row>
    <row r="46" spans="1:44" s="12" customFormat="1" ht="14.4" x14ac:dyDescent="0.25">
      <c r="A46" s="29">
        <f t="shared" si="1"/>
        <v>44811</v>
      </c>
      <c r="B46" s="30">
        <f t="shared" si="0"/>
        <v>0.79166666666666696</v>
      </c>
      <c r="C46" s="31">
        <v>1</v>
      </c>
      <c r="D46" s="31">
        <v>0</v>
      </c>
      <c r="E46" s="35">
        <v>0</v>
      </c>
      <c r="F46" s="31">
        <v>0.5</v>
      </c>
      <c r="G46" s="31">
        <v>1</v>
      </c>
      <c r="H46" s="33">
        <v>1</v>
      </c>
      <c r="I46" s="44">
        <v>52.424832281641734</v>
      </c>
      <c r="J46" s="44">
        <v>60.374225094267231</v>
      </c>
      <c r="K46" s="44">
        <v>47.696661992030045</v>
      </c>
      <c r="L46" s="44">
        <v>30.910602569580078</v>
      </c>
      <c r="M46" s="44">
        <v>-4.2789700388908385E-2</v>
      </c>
      <c r="N46" s="44">
        <v>8.4339982271194464E-2</v>
      </c>
      <c r="O46" s="44">
        <v>-5.4217480468749635E-2</v>
      </c>
      <c r="P46" s="44">
        <v>-0.17633113265037537</v>
      </c>
      <c r="Q46" s="44">
        <v>-4.1319999694824222E-2</v>
      </c>
      <c r="R46" s="44">
        <v>0</v>
      </c>
      <c r="S46" s="44">
        <v>-4.1320000009536749E-2</v>
      </c>
      <c r="T46" s="44">
        <v>-2.61650700122118E-2</v>
      </c>
      <c r="U46" s="44"/>
      <c r="V46" s="44"/>
      <c r="W46" s="44"/>
      <c r="X46" s="44"/>
      <c r="Y46" s="44">
        <v>-4.5814561843871004E-6</v>
      </c>
      <c r="Z46" s="44">
        <v>0</v>
      </c>
      <c r="AA46" s="44">
        <v>6.6697235107420622E-5</v>
      </c>
      <c r="AB46" s="44">
        <v>4.3765916489064693E-3</v>
      </c>
      <c r="AC46" s="44">
        <v>-102</v>
      </c>
      <c r="AD46" s="44">
        <v>78</v>
      </c>
      <c r="AE46" s="44"/>
      <c r="AF46" s="44">
        <v>28.3</v>
      </c>
      <c r="AG46" s="44" t="s">
        <v>39</v>
      </c>
      <c r="AH46" s="44" t="s">
        <v>39</v>
      </c>
      <c r="AI46" s="44" t="s">
        <v>39</v>
      </c>
      <c r="AJ46" s="45">
        <v>2.667153015136726</v>
      </c>
      <c r="AK46" s="45">
        <v>2.667153015136726</v>
      </c>
      <c r="AL46" s="45">
        <v>1.1716723589810087</v>
      </c>
      <c r="AM46" s="45">
        <v>2.1352000000000015</v>
      </c>
      <c r="AN46" s="45">
        <v>2.1352000000000015</v>
      </c>
      <c r="AO46" s="45">
        <v>1.1214056200000002</v>
      </c>
      <c r="AP46" s="45">
        <v>0.62357537841796873</v>
      </c>
      <c r="AQ46" s="45">
        <v>2.1352000000000015</v>
      </c>
      <c r="AR46" s="45">
        <v>5.026673898100853E-2</v>
      </c>
    </row>
    <row r="47" spans="1:44" s="12" customFormat="1" ht="14.4" x14ac:dyDescent="0.25">
      <c r="A47" s="29">
        <f t="shared" si="1"/>
        <v>44811</v>
      </c>
      <c r="B47" s="30">
        <f t="shared" si="0"/>
        <v>0.83333333333333304</v>
      </c>
      <c r="C47" s="31">
        <v>1</v>
      </c>
      <c r="D47" s="31">
        <v>0</v>
      </c>
      <c r="E47" s="35">
        <v>0</v>
      </c>
      <c r="F47" s="31">
        <v>1</v>
      </c>
      <c r="G47" s="31">
        <v>1</v>
      </c>
      <c r="H47" s="33">
        <v>1</v>
      </c>
      <c r="I47" s="44">
        <v>55.170673425803187</v>
      </c>
      <c r="J47" s="44">
        <v>62.847238913348292</v>
      </c>
      <c r="K47" s="44">
        <v>50.927540875000119</v>
      </c>
      <c r="L47" s="44">
        <v>33.845378875732422</v>
      </c>
      <c r="M47" s="44">
        <v>-9.4394798628985879E-2</v>
      </c>
      <c r="N47" s="44">
        <v>4.848082286864519E-2</v>
      </c>
      <c r="O47" s="44">
        <v>-9.9441601562500814E-2</v>
      </c>
      <c r="P47" s="44">
        <v>-0.12355051934719086</v>
      </c>
      <c r="Q47" s="44">
        <v>-4.1080001831054688E-2</v>
      </c>
      <c r="R47" s="44">
        <v>0</v>
      </c>
      <c r="S47" s="44">
        <v>-4.1079999961853027E-2</v>
      </c>
      <c r="T47" s="44">
        <v>-5.2498243749141693E-2</v>
      </c>
      <c r="U47" s="44"/>
      <c r="V47" s="44"/>
      <c r="W47" s="44"/>
      <c r="X47" s="44"/>
      <c r="Y47" s="44">
        <v>-2.241578822135925E-3</v>
      </c>
      <c r="Z47" s="44">
        <v>0</v>
      </c>
      <c r="AA47" s="44">
        <v>-2.1844603729248048E-3</v>
      </c>
      <c r="AB47" s="44">
        <v>-1.5944621991366148E-3</v>
      </c>
      <c r="AC47" s="44">
        <v>-102</v>
      </c>
      <c r="AD47" s="44">
        <v>78</v>
      </c>
      <c r="AE47" s="44"/>
      <c r="AF47" s="44">
        <v>13.61</v>
      </c>
      <c r="AG47" s="44" t="s">
        <v>39</v>
      </c>
      <c r="AH47" s="44" t="s">
        <v>39</v>
      </c>
      <c r="AI47" s="44" t="s">
        <v>39</v>
      </c>
      <c r="AJ47" s="45">
        <v>2.7476865234374928</v>
      </c>
      <c r="AK47" s="45">
        <v>2.7476865234374928</v>
      </c>
      <c r="AL47" s="45">
        <v>1.0897518722058792</v>
      </c>
      <c r="AM47" s="45">
        <v>2.1352000000000015</v>
      </c>
      <c r="AN47" s="45">
        <v>2.1352000000000015</v>
      </c>
      <c r="AO47" s="45">
        <v>0.864296752</v>
      </c>
      <c r="AP47" s="45">
        <v>0.71216937255859381</v>
      </c>
      <c r="AQ47" s="45">
        <v>2.1352000000000015</v>
      </c>
      <c r="AR47" s="45">
        <v>0.22545512020587921</v>
      </c>
    </row>
    <row r="48" spans="1:44" s="12" customFormat="1" ht="14.4" x14ac:dyDescent="0.25">
      <c r="A48" s="29">
        <f t="shared" si="1"/>
        <v>44811</v>
      </c>
      <c r="B48" s="30">
        <f t="shared" si="0"/>
        <v>0.875</v>
      </c>
      <c r="C48" s="31">
        <v>1</v>
      </c>
      <c r="D48" s="31">
        <v>0</v>
      </c>
      <c r="E48" s="35">
        <v>0</v>
      </c>
      <c r="F48" s="31">
        <v>0.25</v>
      </c>
      <c r="G48" s="31">
        <v>1</v>
      </c>
      <c r="H48" s="33">
        <v>1</v>
      </c>
      <c r="I48" s="44">
        <v>47.28732997922409</v>
      </c>
      <c r="J48" s="44">
        <v>54.248404512315901</v>
      </c>
      <c r="K48" s="44">
        <v>44.416095274999947</v>
      </c>
      <c r="L48" s="44">
        <v>24.74726676940918</v>
      </c>
      <c r="M48" s="44">
        <v>-0.16377968192100525</v>
      </c>
      <c r="N48" s="44">
        <v>6.5999009013175958E-2</v>
      </c>
      <c r="O48" s="44">
        <v>-0.1670040234375012</v>
      </c>
      <c r="P48" s="44">
        <v>-5.3409263491630554E-2</v>
      </c>
      <c r="Q48" s="44">
        <v>-6.2040000915527346E-2</v>
      </c>
      <c r="R48" s="44">
        <v>0</v>
      </c>
      <c r="S48" s="44">
        <v>-6.2039999847412104E-2</v>
      </c>
      <c r="T48" s="44">
        <v>-6.2190409749746323E-2</v>
      </c>
      <c r="U48" s="44"/>
      <c r="V48" s="44"/>
      <c r="W48" s="44"/>
      <c r="X48" s="44"/>
      <c r="Y48" s="44">
        <v>2.3612742368131876E-3</v>
      </c>
      <c r="Z48" s="44">
        <v>2.3612742368131876E-3</v>
      </c>
      <c r="AA48" s="44">
        <v>2.4176684570312509E-3</v>
      </c>
      <c r="AB48" s="44">
        <v>-4.0197264752350748E-4</v>
      </c>
      <c r="AC48" s="44">
        <v>-102</v>
      </c>
      <c r="AD48" s="44">
        <v>78</v>
      </c>
      <c r="AE48" s="44"/>
      <c r="AF48" s="44">
        <v>16.04</v>
      </c>
      <c r="AG48" s="44" t="s">
        <v>39</v>
      </c>
      <c r="AH48" s="44" t="s">
        <v>39</v>
      </c>
      <c r="AI48" s="44" t="s">
        <v>39</v>
      </c>
      <c r="AJ48" s="45">
        <v>2.8196046606445271</v>
      </c>
      <c r="AK48" s="45">
        <v>2.8196046606445271</v>
      </c>
      <c r="AL48" s="45">
        <v>1.8859253600495911</v>
      </c>
      <c r="AM48" s="45">
        <v>2.1352000000000015</v>
      </c>
      <c r="AN48" s="45">
        <v>2.1352000000000015</v>
      </c>
      <c r="AO48" s="45">
        <v>0.96820236000000004</v>
      </c>
      <c r="AP48" s="45">
        <v>0.76012469482421874</v>
      </c>
      <c r="AQ48" s="45">
        <v>2.1352000000000015</v>
      </c>
      <c r="AR48" s="45">
        <v>0.91772300004959106</v>
      </c>
    </row>
    <row r="49" spans="1:44" s="12" customFormat="1" ht="14.4" x14ac:dyDescent="0.25">
      <c r="A49" s="36">
        <f t="shared" si="1"/>
        <v>44812</v>
      </c>
      <c r="B49" s="37">
        <f t="shared" si="0"/>
        <v>0.70833333333333337</v>
      </c>
      <c r="C49" s="38">
        <v>1</v>
      </c>
      <c r="D49" s="38">
        <v>1</v>
      </c>
      <c r="E49" s="39">
        <v>1</v>
      </c>
      <c r="F49" s="38">
        <v>0</v>
      </c>
      <c r="G49" s="38">
        <v>1</v>
      </c>
      <c r="H49" s="40">
        <v>1</v>
      </c>
      <c r="I49" s="46">
        <v>58.149824193244157</v>
      </c>
      <c r="J49" s="46">
        <v>64.375668289179842</v>
      </c>
      <c r="K49" s="44">
        <v>48.68286420358001</v>
      </c>
      <c r="L49" s="46">
        <v>39.151401519775391</v>
      </c>
      <c r="M49" s="46">
        <v>0.4302804342210293</v>
      </c>
      <c r="N49" s="46">
        <v>0.4302804342210293</v>
      </c>
      <c r="O49" s="44">
        <v>0.39267134765624956</v>
      </c>
      <c r="P49" s="65">
        <v>8.4925010800361633E-2</v>
      </c>
      <c r="Q49" s="46">
        <v>-0.1542933349609375</v>
      </c>
      <c r="R49" s="46">
        <v>0</v>
      </c>
      <c r="S49" s="44">
        <v>-0.15429333282470703</v>
      </c>
      <c r="T49" s="65">
        <v>-0.12687250971794128</v>
      </c>
      <c r="U49" s="46"/>
      <c r="V49" s="46"/>
      <c r="W49" s="46"/>
      <c r="X49" s="46"/>
      <c r="Y49" s="46">
        <v>9.5273768641054635E-2</v>
      </c>
      <c r="Z49" s="46">
        <v>9.5309768676757806E-2</v>
      </c>
      <c r="AA49" s="44">
        <v>9.5277726135253912E-2</v>
      </c>
      <c r="AB49" s="65">
        <v>8.4358997642993927E-2</v>
      </c>
      <c r="AC49" s="46">
        <v>4</v>
      </c>
      <c r="AD49" s="46">
        <v>123</v>
      </c>
      <c r="AE49" s="44"/>
      <c r="AF49" s="46">
        <v>15.3</v>
      </c>
      <c r="AG49" s="47" t="s">
        <v>39</v>
      </c>
      <c r="AH49" s="47" t="s">
        <v>39</v>
      </c>
      <c r="AI49" s="47" t="s">
        <v>39</v>
      </c>
      <c r="AJ49" s="47">
        <v>2.0855468139648456</v>
      </c>
      <c r="AK49" s="47">
        <v>2.0855468139648456</v>
      </c>
      <c r="AL49" s="47">
        <v>2.2205860874380496</v>
      </c>
      <c r="AM49" s="47">
        <v>2.0855468139648456</v>
      </c>
      <c r="AN49" s="47">
        <v>2.0855468139648456</v>
      </c>
      <c r="AO49" s="47">
        <v>1.1567484400000001</v>
      </c>
      <c r="AP49" s="47">
        <v>5.9765819549560548E-2</v>
      </c>
      <c r="AQ49" s="47">
        <v>2.0855468139648456</v>
      </c>
      <c r="AR49" s="47">
        <v>1.0638376474380493</v>
      </c>
    </row>
    <row r="50" spans="1:44" s="12" customFormat="1" ht="14.4" x14ac:dyDescent="0.25">
      <c r="A50" s="36">
        <f t="shared" si="1"/>
        <v>44812</v>
      </c>
      <c r="B50" s="37">
        <f t="shared" si="0"/>
        <v>0.75</v>
      </c>
      <c r="C50" s="38">
        <v>1</v>
      </c>
      <c r="D50" s="38">
        <v>1</v>
      </c>
      <c r="E50" s="39">
        <v>1</v>
      </c>
      <c r="F50" s="38">
        <v>0</v>
      </c>
      <c r="G50" s="38">
        <v>1</v>
      </c>
      <c r="H50" s="40">
        <v>1</v>
      </c>
      <c r="I50" s="46">
        <v>63.702266246661871</v>
      </c>
      <c r="J50" s="46">
        <v>67.612410499940509</v>
      </c>
      <c r="K50" s="44">
        <v>54.403856856479877</v>
      </c>
      <c r="L50" s="46">
        <v>39.789253234863281</v>
      </c>
      <c r="M50" s="46">
        <v>8.9361042261123652E-2</v>
      </c>
      <c r="N50" s="46">
        <v>0.16427252507209777</v>
      </c>
      <c r="O50" s="44">
        <v>5.1690019531250186E-2</v>
      </c>
      <c r="P50" s="65">
        <v>-0.37277358770370483</v>
      </c>
      <c r="Q50" s="46">
        <v>-0.13327999877929689</v>
      </c>
      <c r="R50" s="46">
        <v>0</v>
      </c>
      <c r="S50" s="44">
        <v>-0.13327999988555908</v>
      </c>
      <c r="T50" s="65">
        <v>-0.13808584213256836</v>
      </c>
      <c r="U50" s="46"/>
      <c r="V50" s="46"/>
      <c r="W50" s="46"/>
      <c r="X50" s="46"/>
      <c r="Y50" s="46">
        <v>1.0919140003621578E-2</v>
      </c>
      <c r="Z50" s="46">
        <v>1.1035140037536622E-2</v>
      </c>
      <c r="AA50" s="44">
        <v>1.0933040924072265E-2</v>
      </c>
      <c r="AB50" s="65">
        <v>-6.4963889308273792E-3</v>
      </c>
      <c r="AC50" s="46">
        <v>4</v>
      </c>
      <c r="AD50" s="46">
        <v>123</v>
      </c>
      <c r="AE50" s="44"/>
      <c r="AF50" s="46">
        <v>16.66</v>
      </c>
      <c r="AG50" s="47" t="s">
        <v>39</v>
      </c>
      <c r="AH50" s="47" t="s">
        <v>39</v>
      </c>
      <c r="AI50" s="47" t="s">
        <v>39</v>
      </c>
      <c r="AJ50" s="47">
        <v>3.4380463134765686</v>
      </c>
      <c r="AK50" s="47">
        <v>3.4380463134765686</v>
      </c>
      <c r="AL50" s="47">
        <v>2.9454713259367802</v>
      </c>
      <c r="AM50" s="47">
        <v>2.1352000000000015</v>
      </c>
      <c r="AN50" s="47">
        <v>2.1352000000000015</v>
      </c>
      <c r="AO50" s="47">
        <v>1.3959664498000002</v>
      </c>
      <c r="AP50" s="47">
        <v>1.4193962402343749</v>
      </c>
      <c r="AQ50" s="47">
        <v>2.1352000000000015</v>
      </c>
      <c r="AR50" s="47">
        <v>1.5495048761367798</v>
      </c>
    </row>
    <row r="51" spans="1:44" s="12" customFormat="1" ht="14.4" x14ac:dyDescent="0.25">
      <c r="A51" s="36">
        <f t="shared" si="1"/>
        <v>44812</v>
      </c>
      <c r="B51" s="37">
        <f t="shared" si="0"/>
        <v>0.79166666666666696</v>
      </c>
      <c r="C51" s="38">
        <v>1</v>
      </c>
      <c r="D51" s="38">
        <v>1</v>
      </c>
      <c r="E51" s="39">
        <v>0</v>
      </c>
      <c r="F51" s="38">
        <v>0</v>
      </c>
      <c r="G51" s="38">
        <v>1</v>
      </c>
      <c r="H51" s="40">
        <v>1</v>
      </c>
      <c r="I51" s="46">
        <v>61.854716245028548</v>
      </c>
      <c r="J51" s="46">
        <v>67.785659925832292</v>
      </c>
      <c r="K51" s="44">
        <v>52.985183999999947</v>
      </c>
      <c r="L51" s="46">
        <v>39.552803039550781</v>
      </c>
      <c r="M51" s="46">
        <v>-1.0064037397503852E-2</v>
      </c>
      <c r="N51" s="46">
        <v>0.13921650111675263</v>
      </c>
      <c r="O51" s="44">
        <v>-4.2760000000000353E-2</v>
      </c>
      <c r="P51" s="65">
        <v>-0.25128477811813354</v>
      </c>
      <c r="Q51" s="46">
        <v>-0.13232000732421875</v>
      </c>
      <c r="R51" s="46">
        <v>0</v>
      </c>
      <c r="S51" s="44">
        <v>-0.13232000015258788</v>
      </c>
      <c r="T51" s="65">
        <v>-0.15226516127586365</v>
      </c>
      <c r="U51" s="46"/>
      <c r="V51" s="46"/>
      <c r="W51" s="46"/>
      <c r="X51" s="46"/>
      <c r="Y51" s="46">
        <v>3.7923338189721108E-3</v>
      </c>
      <c r="Z51" s="46">
        <v>3.8283338546752929E-3</v>
      </c>
      <c r="AA51" s="44">
        <v>3.8140982818603494E-3</v>
      </c>
      <c r="AB51" s="65">
        <v>1.6539674252271652E-2</v>
      </c>
      <c r="AC51" s="46">
        <v>4</v>
      </c>
      <c r="AD51" s="46">
        <v>123</v>
      </c>
      <c r="AE51" s="44"/>
      <c r="AF51" s="46">
        <v>21.17</v>
      </c>
      <c r="AG51" s="47" t="s">
        <v>39</v>
      </c>
      <c r="AH51" s="47" t="s">
        <v>39</v>
      </c>
      <c r="AI51" s="47" t="s">
        <v>39</v>
      </c>
      <c r="AJ51" s="47">
        <v>3.674624785156253</v>
      </c>
      <c r="AK51" s="47">
        <v>3.674624785156253</v>
      </c>
      <c r="AL51" s="47">
        <v>1.8634501785064395</v>
      </c>
      <c r="AM51" s="47">
        <v>2.1352000000000015</v>
      </c>
      <c r="AN51" s="47">
        <v>2.1352000000000015</v>
      </c>
      <c r="AO51" s="47">
        <v>1.1107975930000002</v>
      </c>
      <c r="AP51" s="47">
        <v>1.6597990722656251</v>
      </c>
      <c r="AQ51" s="47">
        <v>2.1352000000000015</v>
      </c>
      <c r="AR51" s="47">
        <v>0.75265258550643921</v>
      </c>
    </row>
    <row r="52" spans="1:44" s="12" customFormat="1" ht="14.4" x14ac:dyDescent="0.25">
      <c r="A52" s="36">
        <f t="shared" si="1"/>
        <v>44812</v>
      </c>
      <c r="B52" s="37">
        <f t="shared" si="0"/>
        <v>0.83333333333333304</v>
      </c>
      <c r="C52" s="38">
        <v>1</v>
      </c>
      <c r="D52" s="38">
        <v>1</v>
      </c>
      <c r="E52" s="39">
        <v>0</v>
      </c>
      <c r="F52" s="38">
        <v>0</v>
      </c>
      <c r="G52" s="38">
        <v>1</v>
      </c>
      <c r="H52" s="40">
        <v>1</v>
      </c>
      <c r="I52" s="46">
        <v>59.995397075329258</v>
      </c>
      <c r="J52" s="46">
        <v>66.693863909063623</v>
      </c>
      <c r="K52" s="44">
        <v>51.236397000000011</v>
      </c>
      <c r="L52" s="46">
        <v>36.636089324951172</v>
      </c>
      <c r="M52" s="46">
        <v>-0.14995029175281524</v>
      </c>
      <c r="N52" s="46">
        <v>7.5779884457588195E-2</v>
      </c>
      <c r="O52" s="44">
        <v>-0.17476632812499826</v>
      </c>
      <c r="P52" s="65">
        <v>-0.22410956025123596</v>
      </c>
      <c r="Q52" s="46">
        <v>0.1923733367919922</v>
      </c>
      <c r="R52" s="46">
        <v>0.1923733367919922</v>
      </c>
      <c r="S52" s="44">
        <v>0.19237333337783813</v>
      </c>
      <c r="T52" s="65">
        <v>0.17556114494800568</v>
      </c>
      <c r="U52" s="46"/>
      <c r="V52" s="46"/>
      <c r="W52" s="46"/>
      <c r="X52" s="46"/>
      <c r="Y52" s="46">
        <v>-1.425528947263956E-3</v>
      </c>
      <c r="Z52" s="46">
        <v>4.3999966233968734E-5</v>
      </c>
      <c r="AA52" s="44">
        <v>-1.4065128326416002E-3</v>
      </c>
      <c r="AB52" s="65">
        <v>1.5140899922698736E-3</v>
      </c>
      <c r="AC52" s="46">
        <v>4</v>
      </c>
      <c r="AD52" s="46">
        <v>123</v>
      </c>
      <c r="AE52" s="44"/>
      <c r="AF52" s="46">
        <v>10.48</v>
      </c>
      <c r="AG52" s="47" t="s">
        <v>39</v>
      </c>
      <c r="AH52" s="47" t="s">
        <v>39</v>
      </c>
      <c r="AI52" s="47" t="s">
        <v>39</v>
      </c>
      <c r="AJ52" s="47">
        <v>3.4799835546874984</v>
      </c>
      <c r="AK52" s="47">
        <v>3.4799835546874984</v>
      </c>
      <c r="AL52" s="47">
        <v>1.3319393814946747</v>
      </c>
      <c r="AM52" s="47">
        <v>2.1352000000000015</v>
      </c>
      <c r="AN52" s="47">
        <v>2.1352000000000015</v>
      </c>
      <c r="AO52" s="47">
        <v>0.84708066000000004</v>
      </c>
      <c r="AP52" s="47">
        <v>1.471773193359375</v>
      </c>
      <c r="AQ52" s="47">
        <v>2.1352000000000015</v>
      </c>
      <c r="AR52" s="47">
        <v>0.48485872149467468</v>
      </c>
    </row>
    <row r="53" spans="1:44" s="12" customFormat="1" ht="14.4" x14ac:dyDescent="0.25">
      <c r="A53" s="36">
        <f t="shared" si="1"/>
        <v>44812</v>
      </c>
      <c r="B53" s="37">
        <f t="shared" si="0"/>
        <v>0.875</v>
      </c>
      <c r="C53" s="38">
        <v>1</v>
      </c>
      <c r="D53" s="38">
        <v>1</v>
      </c>
      <c r="E53" s="39">
        <v>1</v>
      </c>
      <c r="F53" s="38">
        <v>0</v>
      </c>
      <c r="G53" s="38">
        <v>1</v>
      </c>
      <c r="H53" s="40">
        <v>1</v>
      </c>
      <c r="I53" s="46">
        <v>46.648503737683733</v>
      </c>
      <c r="J53" s="46">
        <v>51.513178738383225</v>
      </c>
      <c r="K53" s="44">
        <v>38.712336575000108</v>
      </c>
      <c r="L53" s="46">
        <v>22.855693817138672</v>
      </c>
      <c r="M53" s="46">
        <v>-0.19909642732515931</v>
      </c>
      <c r="N53" s="46">
        <v>6.1304721832275394E-2</v>
      </c>
      <c r="O53" s="44">
        <v>-0.22185130859374969</v>
      </c>
      <c r="P53" s="65">
        <v>-6.9569997489452362E-2</v>
      </c>
      <c r="Q53" s="46">
        <v>8.2506668090820315E-2</v>
      </c>
      <c r="R53" s="46">
        <v>8.2506668090820315E-2</v>
      </c>
      <c r="S53" s="44">
        <v>8.250666662216187E-2</v>
      </c>
      <c r="T53" s="65">
        <v>8.765854686498642E-2</v>
      </c>
      <c r="U53" s="46"/>
      <c r="V53" s="46"/>
      <c r="W53" s="46"/>
      <c r="X53" s="46"/>
      <c r="Y53" s="46">
        <v>-1.4361526723951102E-4</v>
      </c>
      <c r="Z53" s="46">
        <v>0</v>
      </c>
      <c r="AA53" s="44">
        <v>-1.2376960754394498E-4</v>
      </c>
      <c r="AB53" s="65">
        <v>-6.5023275965359062E-5</v>
      </c>
      <c r="AC53" s="46">
        <v>4</v>
      </c>
      <c r="AD53" s="46">
        <v>123</v>
      </c>
      <c r="AE53" s="44"/>
      <c r="AF53" s="46">
        <v>9.6300000000000008</v>
      </c>
      <c r="AG53" s="47" t="s">
        <v>39</v>
      </c>
      <c r="AH53" s="47" t="s">
        <v>39</v>
      </c>
      <c r="AI53" s="47" t="s">
        <v>39</v>
      </c>
      <c r="AJ53" s="47">
        <v>3.1381099487304711</v>
      </c>
      <c r="AK53" s="47">
        <v>3.1381099487304711</v>
      </c>
      <c r="AL53" s="47">
        <v>1.9889756328161621</v>
      </c>
      <c r="AM53" s="47">
        <v>2.1352000000000015</v>
      </c>
      <c r="AN53" s="47">
        <v>2.1352000000000015</v>
      </c>
      <c r="AO53" s="47">
        <v>0.93192158999999997</v>
      </c>
      <c r="AP53" s="47">
        <v>1.199760498046875</v>
      </c>
      <c r="AQ53" s="47">
        <v>2.1352000000000015</v>
      </c>
      <c r="AR53" s="47">
        <v>1.0570540428161621</v>
      </c>
    </row>
    <row r="54" spans="1:44" s="12" customFormat="1" ht="14.4" x14ac:dyDescent="0.25">
      <c r="A54" s="29">
        <f t="shared" si="1"/>
        <v>44813</v>
      </c>
      <c r="B54" s="30">
        <f t="shared" si="0"/>
        <v>0.70833333333333337</v>
      </c>
      <c r="C54" s="31">
        <v>1</v>
      </c>
      <c r="D54" s="31">
        <v>1</v>
      </c>
      <c r="E54" s="35">
        <v>1</v>
      </c>
      <c r="F54" s="31">
        <v>0</v>
      </c>
      <c r="G54" s="31">
        <v>1</v>
      </c>
      <c r="H54" s="33">
        <v>1</v>
      </c>
      <c r="I54" s="44">
        <v>22.483549638323826</v>
      </c>
      <c r="J54" s="44">
        <v>35.51068159497656</v>
      </c>
      <c r="K54" s="44">
        <v>15.93101724024018</v>
      </c>
      <c r="L54" s="44">
        <v>4.3518266677856445</v>
      </c>
      <c r="M54" s="44">
        <v>0.5643784413337708</v>
      </c>
      <c r="N54" s="44">
        <v>0.65265847063064575</v>
      </c>
      <c r="O54" s="44">
        <v>0.40133511718750103</v>
      </c>
      <c r="P54" s="44">
        <v>0.18035916984081268</v>
      </c>
      <c r="Q54" s="44">
        <v>-0.15255999755859376</v>
      </c>
      <c r="R54" s="44">
        <v>0</v>
      </c>
      <c r="S54" s="44">
        <v>-0.15255999969482423</v>
      </c>
      <c r="T54" s="44">
        <v>-0.15362115204334259</v>
      </c>
      <c r="U54" s="44"/>
      <c r="V54" s="44"/>
      <c r="W54" s="44"/>
      <c r="X54" s="44"/>
      <c r="Y54" s="44">
        <v>0.1050770075796172</v>
      </c>
      <c r="Z54" s="44">
        <v>0.1050770075796172</v>
      </c>
      <c r="AA54" s="44">
        <v>0.10504779579162597</v>
      </c>
      <c r="AB54" s="44">
        <v>7.5986601412296295E-2</v>
      </c>
      <c r="AC54" s="44">
        <v>217</v>
      </c>
      <c r="AD54" s="44">
        <v>265</v>
      </c>
      <c r="AE54" s="44"/>
      <c r="AF54" s="44">
        <v>-7.2</v>
      </c>
      <c r="AG54" s="45" t="s">
        <v>39</v>
      </c>
      <c r="AH54" s="45" t="s">
        <v>39</v>
      </c>
      <c r="AI54" s="45" t="s">
        <v>39</v>
      </c>
      <c r="AJ54" s="45">
        <v>2.5454861157226643</v>
      </c>
      <c r="AK54" s="45">
        <v>2.5454861157226643</v>
      </c>
      <c r="AL54" s="45">
        <v>1.6532607078552246</v>
      </c>
      <c r="AM54" s="45">
        <v>0</v>
      </c>
      <c r="AN54" s="45">
        <v>0</v>
      </c>
      <c r="AO54" s="45">
        <v>0</v>
      </c>
      <c r="AP54" s="45">
        <v>2.5454860382080078</v>
      </c>
      <c r="AQ54" s="45">
        <v>0</v>
      </c>
      <c r="AR54" s="45">
        <v>1.6532607078552246</v>
      </c>
    </row>
    <row r="55" spans="1:44" s="12" customFormat="1" ht="14.4" x14ac:dyDescent="0.25">
      <c r="A55" s="29">
        <f t="shared" si="1"/>
        <v>44813</v>
      </c>
      <c r="B55" s="30">
        <f t="shared" si="0"/>
        <v>0.75</v>
      </c>
      <c r="C55" s="31">
        <v>1</v>
      </c>
      <c r="D55" s="31">
        <v>1</v>
      </c>
      <c r="E55" s="35">
        <v>1</v>
      </c>
      <c r="F55" s="31">
        <v>0</v>
      </c>
      <c r="G55" s="31">
        <v>1</v>
      </c>
      <c r="H55" s="33">
        <v>1</v>
      </c>
      <c r="I55" s="44">
        <v>30.092661981283328</v>
      </c>
      <c r="J55" s="44">
        <v>40.852620489072294</v>
      </c>
      <c r="K55" s="44">
        <v>23.520027000000141</v>
      </c>
      <c r="L55" s="44">
        <v>6.2571401596069336</v>
      </c>
      <c r="M55" s="44">
        <v>0.45603858220577242</v>
      </c>
      <c r="N55" s="44">
        <v>0.5997282794713974</v>
      </c>
      <c r="O55" s="44">
        <v>0.2959624804687504</v>
      </c>
      <c r="P55" s="44">
        <v>-7.670881599187851E-2</v>
      </c>
      <c r="Q55" s="44">
        <v>-0.1275999984741211</v>
      </c>
      <c r="R55" s="44">
        <v>0</v>
      </c>
      <c r="S55" s="44">
        <v>-0.12759999992370605</v>
      </c>
      <c r="T55" s="44">
        <v>-9.2919602990150452E-2</v>
      </c>
      <c r="U55" s="44"/>
      <c r="V55" s="44"/>
      <c r="W55" s="44"/>
      <c r="X55" s="44"/>
      <c r="Y55" s="44">
        <v>1.497107248287648E-2</v>
      </c>
      <c r="Z55" s="44">
        <v>1.497107248287648E-2</v>
      </c>
      <c r="AA55" s="44">
        <v>1.4906327590942386E-2</v>
      </c>
      <c r="AB55" s="44">
        <v>9.0074334293603897E-3</v>
      </c>
      <c r="AC55" s="44">
        <v>217</v>
      </c>
      <c r="AD55" s="44">
        <v>265</v>
      </c>
      <c r="AE55" s="44"/>
      <c r="AF55" s="44">
        <v>-15.17</v>
      </c>
      <c r="AG55" s="45" t="s">
        <v>39</v>
      </c>
      <c r="AH55" s="45" t="s">
        <v>39</v>
      </c>
      <c r="AI55" s="45" t="s">
        <v>39</v>
      </c>
      <c r="AJ55" s="45">
        <v>3.8798997558593729</v>
      </c>
      <c r="AK55" s="45">
        <v>3.8798997558593729</v>
      </c>
      <c r="AL55" s="45">
        <v>2.0499851703643799</v>
      </c>
      <c r="AM55" s="45">
        <v>0</v>
      </c>
      <c r="AN55" s="45">
        <v>0</v>
      </c>
      <c r="AO55" s="45">
        <v>0</v>
      </c>
      <c r="AP55" s="45">
        <v>3.8798997745513915</v>
      </c>
      <c r="AQ55" s="45">
        <v>0</v>
      </c>
      <c r="AR55" s="45">
        <v>2.0499851703643799</v>
      </c>
    </row>
    <row r="56" spans="1:44" s="12" customFormat="1" ht="14.4" x14ac:dyDescent="0.25">
      <c r="A56" s="29">
        <f t="shared" si="1"/>
        <v>44813</v>
      </c>
      <c r="B56" s="30">
        <f t="shared" si="0"/>
        <v>0.79166666666666696</v>
      </c>
      <c r="C56" s="31">
        <v>1</v>
      </c>
      <c r="D56" s="31">
        <v>0</v>
      </c>
      <c r="E56" s="35">
        <v>0</v>
      </c>
      <c r="F56" s="31">
        <v>0</v>
      </c>
      <c r="G56" s="31">
        <v>1</v>
      </c>
      <c r="H56" s="33">
        <v>1</v>
      </c>
      <c r="I56" s="44">
        <v>28.049036347469212</v>
      </c>
      <c r="J56" s="44">
        <v>39.328966288918004</v>
      </c>
      <c r="K56" s="44">
        <v>21.407391625000031</v>
      </c>
      <c r="L56" s="44">
        <v>0.73416781425476074</v>
      </c>
      <c r="M56" s="44">
        <v>0.42621455526351931</v>
      </c>
      <c r="N56" s="44">
        <v>0.51617744588851933</v>
      </c>
      <c r="O56" s="44">
        <v>0.26930257812500091</v>
      </c>
      <c r="P56" s="44">
        <v>-9.7744569182395935E-2</v>
      </c>
      <c r="Q56" s="44">
        <v>-0.11183999633789063</v>
      </c>
      <c r="R56" s="44">
        <v>0</v>
      </c>
      <c r="S56" s="44">
        <v>-0.11183999999999999</v>
      </c>
      <c r="T56" s="44">
        <v>-0.12481175363063812</v>
      </c>
      <c r="U56" s="44"/>
      <c r="V56" s="44"/>
      <c r="W56" s="44"/>
      <c r="X56" s="44"/>
      <c r="Y56" s="44">
        <v>1.5470647066831589E-2</v>
      </c>
      <c r="Z56" s="44">
        <v>1.5542288780212403E-2</v>
      </c>
      <c r="AA56" s="44">
        <v>1.5374379501342775E-2</v>
      </c>
      <c r="AB56" s="44">
        <v>1.7880706116557121E-2</v>
      </c>
      <c r="AC56" s="44">
        <v>217</v>
      </c>
      <c r="AD56" s="44">
        <v>265</v>
      </c>
      <c r="AE56" s="44"/>
      <c r="AF56" s="44">
        <v>-10.78</v>
      </c>
      <c r="AG56" s="45" t="s">
        <v>39</v>
      </c>
      <c r="AH56" s="45" t="s">
        <v>39</v>
      </c>
      <c r="AI56" s="45" t="s">
        <v>39</v>
      </c>
      <c r="AJ56" s="45">
        <v>4.8865976025390632</v>
      </c>
      <c r="AK56" s="45">
        <v>4.8865976025390632</v>
      </c>
      <c r="AL56" s="45">
        <v>1.5534466505050659</v>
      </c>
      <c r="AM56" s="45">
        <v>0</v>
      </c>
      <c r="AN56" s="45">
        <v>0</v>
      </c>
      <c r="AO56" s="45">
        <v>0</v>
      </c>
      <c r="AP56" s="45">
        <v>4.886597681045532</v>
      </c>
      <c r="AQ56" s="45">
        <v>0</v>
      </c>
      <c r="AR56" s="45">
        <v>1.5534466505050659</v>
      </c>
    </row>
    <row r="57" spans="1:44" s="12" customFormat="1" ht="14.4" x14ac:dyDescent="0.25">
      <c r="A57" s="29">
        <f t="shared" si="1"/>
        <v>44813</v>
      </c>
      <c r="B57" s="30">
        <f t="shared" si="0"/>
        <v>0.83333333333333304</v>
      </c>
      <c r="C57" s="31">
        <v>0</v>
      </c>
      <c r="D57" s="31">
        <v>0</v>
      </c>
      <c r="E57" s="35">
        <v>0</v>
      </c>
      <c r="F57" s="31">
        <v>0</v>
      </c>
      <c r="G57" s="31">
        <v>0</v>
      </c>
      <c r="H57" s="33">
        <v>1</v>
      </c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>
        <v>217</v>
      </c>
      <c r="AD57" s="44">
        <v>265</v>
      </c>
      <c r="AE57" s="44"/>
      <c r="AF57" s="44">
        <v>-1.86</v>
      </c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</row>
    <row r="58" spans="1:44" s="12" customFormat="1" ht="15" thickBot="1" x14ac:dyDescent="0.3">
      <c r="A58" s="29">
        <f t="shared" si="1"/>
        <v>44813</v>
      </c>
      <c r="B58" s="30">
        <f t="shared" si="0"/>
        <v>0.875</v>
      </c>
      <c r="C58" s="41">
        <v>0</v>
      </c>
      <c r="D58" s="41">
        <v>0</v>
      </c>
      <c r="E58" s="42">
        <v>0</v>
      </c>
      <c r="F58" s="41">
        <v>0</v>
      </c>
      <c r="G58" s="41">
        <v>0</v>
      </c>
      <c r="H58" s="43">
        <v>1</v>
      </c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59"/>
      <c r="AB58" s="48"/>
      <c r="AC58" s="44">
        <v>217</v>
      </c>
      <c r="AD58" s="44">
        <v>265</v>
      </c>
      <c r="AE58" s="44"/>
      <c r="AF58" s="48">
        <v>1.42</v>
      </c>
      <c r="AG58" s="45"/>
      <c r="AH58" s="45"/>
      <c r="AI58" s="48"/>
      <c r="AJ58" s="45"/>
      <c r="AK58" s="45"/>
      <c r="AL58" s="48"/>
      <c r="AM58" s="45"/>
      <c r="AN58" s="45"/>
      <c r="AO58" s="48"/>
      <c r="AP58" s="45"/>
      <c r="AQ58" s="45"/>
      <c r="AR58" s="48"/>
    </row>
    <row r="60" spans="1:44" ht="15.75" customHeight="1" x14ac:dyDescent="0.25">
      <c r="A60" s="53" t="s">
        <v>40</v>
      </c>
      <c r="AC60" s="62">
        <v>429.14</v>
      </c>
      <c r="AD60" s="61">
        <f>SUM(AD4:AD58)</f>
        <v>6100</v>
      </c>
    </row>
    <row r="61" spans="1:44" ht="15.75" customHeight="1" x14ac:dyDescent="0.25">
      <c r="A61" s="53" t="s">
        <v>41</v>
      </c>
      <c r="AD61">
        <f>AC60/AD60</f>
        <v>7.0350819672131151E-2</v>
      </c>
    </row>
    <row r="62" spans="1:44" ht="15.75" customHeight="1" x14ac:dyDescent="0.25">
      <c r="A62" s="53" t="s">
        <v>42</v>
      </c>
      <c r="AD62">
        <f>1/AD61</f>
        <v>14.214475462553013</v>
      </c>
    </row>
    <row r="63" spans="1:44" ht="15.75" customHeight="1" x14ac:dyDescent="0.25">
      <c r="AD63">
        <f>2*AD62</f>
        <v>28.428950925106026</v>
      </c>
    </row>
  </sheetData>
  <mergeCells count="13">
    <mergeCell ref="C1:H1"/>
    <mergeCell ref="I1:AK1"/>
    <mergeCell ref="U2:V2"/>
    <mergeCell ref="W2:X2"/>
    <mergeCell ref="M2:P2"/>
    <mergeCell ref="AJ2:AL2"/>
    <mergeCell ref="AP2:AR2"/>
    <mergeCell ref="AC2:AF2"/>
    <mergeCell ref="Y2:AB2"/>
    <mergeCell ref="Q2:T2"/>
    <mergeCell ref="I2:L2"/>
    <mergeCell ref="AG2:AI2"/>
    <mergeCell ref="AM2:AO2"/>
  </mergeCells>
  <pageMargins left="0" right="0" top="0" bottom="0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D12F91F3B1E54384D717647B243C76" ma:contentTypeVersion="11" ma:contentTypeDescription="Create a new document." ma:contentTypeScope="" ma:versionID="224b45d5bf098bf567a1b30153fc6f7b">
  <xsd:schema xmlns:xsd="http://www.w3.org/2001/XMLSchema" xmlns:xs="http://www.w3.org/2001/XMLSchema" xmlns:p="http://schemas.microsoft.com/office/2006/metadata/properties" xmlns:ns2="66e8ffee-413a-4321-934f-9d2588dbcb17" xmlns:ns3="f7d0d543-5bbc-4586-ab0e-1c8391228024" targetNamespace="http://schemas.microsoft.com/office/2006/metadata/properties" ma:root="true" ma:fieldsID="6e4b07daa2881ae1cceca7f953992e0c" ns2:_="" ns3:_="">
    <xsd:import namespace="66e8ffee-413a-4321-934f-9d2588dbcb17"/>
    <xsd:import namespace="f7d0d543-5bbc-4586-ab0e-1c8391228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roposedSchedu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8ffee-413a-4321-934f-9d2588dbcb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ProposedSchedule" ma:index="18" nillable="true" ma:displayName="Proposed Schedule" ma:format="Thumbnail" ma:internalName="ProposedSchedul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0d543-5bbc-4586-ab0e-1c8391228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bf74ecd-d7b6-43a6-a643-8ae2ae5f4afa}" ma:internalName="TaxCatchAll" ma:showField="CatchAllData" ma:web="f7d0d543-5bbc-4586-ab0e-1c8391228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d0d543-5bbc-4586-ab0e-1c8391228024" xsi:nil="true"/>
    <lcf76f155ced4ddcb4097134ff3c332f xmlns="66e8ffee-413a-4321-934f-9d2588dbcb17">
      <Terms xmlns="http://schemas.microsoft.com/office/infopath/2007/PartnerControls"/>
    </lcf76f155ced4ddcb4097134ff3c332f>
    <ProposedSchedule xmlns="66e8ffee-413a-4321-934f-9d2588dbcb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E3D6C0-F909-4393-9A75-A3018CA7C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8ffee-413a-4321-934f-9d2588dbcb17"/>
    <ds:schemaRef ds:uri="f7d0d543-5bbc-4586-ab0e-1c8391228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B403C5-93BF-46D3-A0FE-67854B4CC63A}">
  <ds:schemaRefs>
    <ds:schemaRef ds:uri="http://schemas.microsoft.com/office/2006/metadata/properties"/>
    <ds:schemaRef ds:uri="http://schemas.microsoft.com/office/infopath/2007/PartnerControls"/>
    <ds:schemaRef ds:uri="f7d0d543-5bbc-4586-ab0e-1c8391228024"/>
    <ds:schemaRef ds:uri="66e8ffee-413a-4321-934f-9d2588dbcb17"/>
  </ds:schemaRefs>
</ds:datastoreItem>
</file>

<file path=customXml/itemProps3.xml><?xml version="1.0" encoding="utf-8"?>
<ds:datastoreItem xmlns:ds="http://schemas.openxmlformats.org/officeDocument/2006/customXml" ds:itemID="{6DA59964-FEF3-413C-9F88-DB28C2845A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Nominations</vt:lpstr>
      <vt:lpstr>Hourly 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Aimee Wong</dc:creator>
  <cp:keywords/>
  <dc:description/>
  <cp:lastModifiedBy>Horan, Daniel</cp:lastModifiedBy>
  <cp:revision/>
  <dcterms:created xsi:type="dcterms:W3CDTF">2023-01-06T20:03:39Z</dcterms:created>
  <dcterms:modified xsi:type="dcterms:W3CDTF">2023-04-17T22:12:09Z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0x01010029D12F91F3B1E54384D717647B243C76</vt:lpwstr>
  </property>
  <property fmtid="{D5CDD505-2E9C-101B-9397-08002B2CF9AE}" pid="3" name="MediaServiceImageTags">
    <vt:lpwstr/>
  </property>
  <property fmtid="{D5CDD505-2E9C-101B-9397-08002B2CF9AE}" pid="4" name="_dlc_DocIdItemGuid">
    <vt:lpwstr>32203a7f-152b-46e8-ab98-50afb5bbd12a</vt:lpwstr>
  </property>
</Properties>
</file>