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RATES\Bill and Rate Tracking Tool\2023 Submissions\Nov 1 Filing\Service List Filing\"/>
    </mc:Choice>
  </mc:AlternateContent>
  <xr:revisionPtr revIDLastSave="0" documentId="13_ncr:1_{CA2B87E2-7C6D-42F1-BE37-60DAD2FB3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ceeding_Summary" sheetId="22" r:id="rId1"/>
    <sheet name="Rev Req't_Base" sheetId="23" r:id="rId2"/>
    <sheet name="Baldwin Hills" sheetId="7" r:id="rId3"/>
    <sheet name="Bellflower" sheetId="10" r:id="rId4"/>
    <sheet name="Chualar" sheetId="8" r:id="rId5"/>
    <sheet name="Central Satellites" sheetId="9" r:id="rId6"/>
    <sheet name="Duarte" sheetId="11" r:id="rId7"/>
    <sheet name="East Pasadena" sheetId="12" r:id="rId8"/>
    <sheet name="Fruitridge" sheetId="13" r:id="rId9"/>
    <sheet name="Larkfield" sheetId="17" r:id="rId10"/>
    <sheet name="Meadowbrook" sheetId="16" r:id="rId11"/>
    <sheet name="Monterey" sheetId="15" r:id="rId12"/>
    <sheet name="Piru" sheetId="14" r:id="rId13"/>
    <sheet name="Sacramento" sheetId="21" r:id="rId14"/>
    <sheet name="San Diego" sheetId="20" r:id="rId15"/>
    <sheet name="San Marino" sheetId="19" r:id="rId16"/>
    <sheet name="Ventura" sheetId="18" r:id="rId17"/>
  </sheet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 localSheetId="0">SUBSTITUTE(SUBSTITUTE(SUBSTITUTE(SUBSTITUTE(SUBSTITUTE(TRIM(T(#REF!)&amp;"."&amp;T(#REF!)&amp;"."&amp;T(#REF!)&amp;"."&amp;T(#REF!)&amp;"."),"+","and"),"%","pct"),"-",""),"..","."),"&amp;","and")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2" hidden="1">'Baldwin Hills'!$A$1:$K$57</definedName>
    <definedName name="_xlnm._FilterDatabase" localSheetId="3" hidden="1">Bellflower!$A$1:$K$59</definedName>
    <definedName name="_xlnm._FilterDatabase" localSheetId="5" hidden="1">'Central Satellites'!$A$1:$K$57</definedName>
    <definedName name="_xlnm._FilterDatabase" localSheetId="4" hidden="1">Chualar!$A$1:$K$53</definedName>
    <definedName name="_xlnm._FilterDatabase" localSheetId="6" hidden="1">Duarte!$A$1:$K$56</definedName>
    <definedName name="_xlnm._FilterDatabase" localSheetId="7" hidden="1">'East Pasadena'!$A$1:$K$51</definedName>
    <definedName name="_xlnm._FilterDatabase" localSheetId="8" hidden="1">Fruitridge!$A$1:$K$55</definedName>
    <definedName name="_xlnm._FilterDatabase" localSheetId="9" hidden="1">Larkfield!$A$1:$K$56</definedName>
    <definedName name="_xlnm._FilterDatabase" localSheetId="10" hidden="1">Meadowbrook!$A$1:$K$51</definedName>
    <definedName name="_xlnm._FilterDatabase" localSheetId="11" hidden="1">Monterey!$A$1:$K$57</definedName>
    <definedName name="_xlnm._FilterDatabase" localSheetId="12" hidden="1">Piru!$A$1:$K$53</definedName>
    <definedName name="_xlnm._FilterDatabase" localSheetId="13" hidden="1">Sacramento!$A$1:$K$56</definedName>
    <definedName name="_xlnm._FilterDatabase" localSheetId="14" hidden="1">'San Diego'!$A$1:$K$56</definedName>
    <definedName name="_xlnm._FilterDatabase" localSheetId="15" hidden="1">'San Marino'!$A$1:$K$57</definedName>
    <definedName name="_xlnm._FilterDatabase" localSheetId="16" hidden="1">Ventura!$A$1:$K$57</definedName>
    <definedName name="_FPV1">#REF!</definedName>
    <definedName name="_FPV3">#REF!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>#REF!</definedName>
    <definedName name="CECRA">#REF!</definedName>
    <definedName name="Construction_Status">#REF!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 localSheetId="0">SUM(#REF!)</definedName>
    <definedName name="DACRS">SUM(#REF!)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_xlnm.Print_Area" localSheetId="2">'Baldwin Hills'!$A$1:$K$26</definedName>
    <definedName name="_xlnm.Print_Area" localSheetId="3">Bellflower!$A$1:$K$20</definedName>
    <definedName name="_xlnm.Print_Area" localSheetId="5">'Central Satellites'!$A$1:$K$28</definedName>
    <definedName name="_xlnm.Print_Area" localSheetId="4">Chualar!$A$1:$K$22</definedName>
    <definedName name="_xlnm.Print_Area" localSheetId="6">Duarte!$A$1:$K$26</definedName>
    <definedName name="_xlnm.Print_Area" localSheetId="7">'East Pasadena'!$A$1:$K$12</definedName>
    <definedName name="_xlnm.Print_Area" localSheetId="8">Fruitridge!$A$1:$K$21</definedName>
    <definedName name="_xlnm.Print_Area" localSheetId="9">Larkfield!$A$1:$K$26</definedName>
    <definedName name="_xlnm.Print_Area" localSheetId="10">Meadowbrook!$A$1:$K$26</definedName>
    <definedName name="_xlnm.Print_Area" localSheetId="11">Monterey!$A$1:$K$33</definedName>
    <definedName name="_xlnm.Print_Area" localSheetId="12">Piru!$A$1:$K$14</definedName>
    <definedName name="_xlnm.Print_Area" localSheetId="0">Proceeding_Summary!$A$1:$Q$33</definedName>
    <definedName name="_xlnm.Print_Area" localSheetId="1">'Rev Req''t_Base'!$A$1:$E$14,'Rev Req''t_Base'!#REF!,'Rev Req''t_Base'!#REF!,'Rev Req''t_Base'!#REF!,'Rev Req''t_Base'!#REF!,'Rev Req''t_Base'!#REF!,'Rev Req''t_Base'!#REF!,'Rev Req''t_Base'!#REF!</definedName>
    <definedName name="_xlnm.Print_Area" localSheetId="13">Sacramento!$A$1:$K$26</definedName>
    <definedName name="_xlnm.Print_Area" localSheetId="14">'San Diego'!$A$1:$K$26</definedName>
    <definedName name="_xlnm.Print_Area" localSheetId="15">'San Marino'!$A$1:$K$27</definedName>
    <definedName name="_xlnm.Print_Area" localSheetId="16">Ventura!$A$1:$K$27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ariffArea" localSheetId="2">#REF!</definedName>
    <definedName name="TariffArea" localSheetId="3">#REF!</definedName>
    <definedName name="TariffArea" localSheetId="5">#REF!</definedName>
    <definedName name="TariffArea" localSheetId="4">#REF!</definedName>
    <definedName name="TariffArea" localSheetId="6">#REF!</definedName>
    <definedName name="TariffArea" localSheetId="7">#REF!</definedName>
    <definedName name="TariffArea" localSheetId="8">#REF!</definedName>
    <definedName name="TariffArea" localSheetId="9">#REF!</definedName>
    <definedName name="TariffArea" localSheetId="10">#REF!</definedName>
    <definedName name="TariffArea" localSheetId="11">#REF!</definedName>
    <definedName name="TariffArea" localSheetId="12">#REF!</definedName>
    <definedName name="TariffArea" localSheetId="13">#REF!</definedName>
    <definedName name="TariffArea" localSheetId="14">#REF!</definedName>
    <definedName name="TariffArea" localSheetId="15">#REF!</definedName>
    <definedName name="TariffArea" localSheetId="16">#REF!</definedName>
    <definedName name="TariffArea">#REF!</definedName>
    <definedName name="TariffAreas" localSheetId="2">#REF!</definedName>
    <definedName name="TariffAreas" localSheetId="3">#REF!</definedName>
    <definedName name="TariffAreas" localSheetId="5">#REF!</definedName>
    <definedName name="TariffAreas" localSheetId="4">#REF!</definedName>
    <definedName name="TariffAreas" localSheetId="6">#REF!</definedName>
    <definedName name="TariffAreas" localSheetId="7">#REF!</definedName>
    <definedName name="TariffAreas" localSheetId="8">#REF!</definedName>
    <definedName name="TariffAreas" localSheetId="9">#REF!</definedName>
    <definedName name="TariffAreas" localSheetId="10">#REF!</definedName>
    <definedName name="TariffAreas" localSheetId="11">#REF!</definedName>
    <definedName name="TariffAreas" localSheetId="12">#REF!</definedName>
    <definedName name="TariffAreas" localSheetId="13">#REF!</definedName>
    <definedName name="TariffAreas" localSheetId="14">#REF!</definedName>
    <definedName name="TariffAreas" localSheetId="15">#REF!</definedName>
    <definedName name="TariffAreas" localSheetId="16">#REF!</definedName>
    <definedName name="TariffAreas">#REF!</definedName>
    <definedName name="Technology_SubType">#REF!</definedName>
    <definedName name="Technology_Type">#REF!</definedName>
    <definedName name="TRBA">#REF!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localSheetId="1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1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1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1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localSheetId="1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1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1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2" l="1"/>
  <c r="C17" i="22"/>
  <c r="H57" i="21" l="1"/>
  <c r="G57" i="21"/>
  <c r="P8" i="21"/>
  <c r="O8" i="21"/>
  <c r="N8" i="21"/>
  <c r="F57" i="21"/>
  <c r="Q7" i="21"/>
  <c r="P7" i="21"/>
  <c r="O7" i="21"/>
  <c r="N7" i="21"/>
  <c r="Q6" i="21"/>
  <c r="P6" i="21"/>
  <c r="O6" i="21"/>
  <c r="N6" i="21"/>
  <c r="Q5" i="21"/>
  <c r="P5" i="21"/>
  <c r="O5" i="21"/>
  <c r="N5" i="21"/>
  <c r="C2" i="21"/>
  <c r="E57" i="20"/>
  <c r="H57" i="20"/>
  <c r="G57" i="20"/>
  <c r="O8" i="20"/>
  <c r="F57" i="20"/>
  <c r="P8" i="20"/>
  <c r="N8" i="20"/>
  <c r="Q7" i="20"/>
  <c r="P7" i="20"/>
  <c r="O7" i="20"/>
  <c r="N7" i="20"/>
  <c r="Q6" i="20"/>
  <c r="P6" i="20"/>
  <c r="O6" i="20"/>
  <c r="N6" i="20"/>
  <c r="Q5" i="20"/>
  <c r="P5" i="20"/>
  <c r="N5" i="20"/>
  <c r="C2" i="20"/>
  <c r="E58" i="19"/>
  <c r="H58" i="19"/>
  <c r="G58" i="19"/>
  <c r="O6" i="19"/>
  <c r="P8" i="19"/>
  <c r="O8" i="19"/>
  <c r="N8" i="19"/>
  <c r="F58" i="19"/>
  <c r="Q7" i="19"/>
  <c r="P7" i="19"/>
  <c r="O7" i="19"/>
  <c r="N7" i="19"/>
  <c r="Q6" i="19"/>
  <c r="P6" i="19"/>
  <c r="N6" i="19"/>
  <c r="Q5" i="19"/>
  <c r="P5" i="19"/>
  <c r="O5" i="19"/>
  <c r="N5" i="19"/>
  <c r="C2" i="19"/>
  <c r="H58" i="18"/>
  <c r="G58" i="18"/>
  <c r="Q8" i="18"/>
  <c r="P8" i="18"/>
  <c r="O8" i="18"/>
  <c r="N8" i="18"/>
  <c r="F58" i="18"/>
  <c r="Q7" i="18"/>
  <c r="P7" i="18"/>
  <c r="O7" i="18"/>
  <c r="N7" i="18"/>
  <c r="Q6" i="18"/>
  <c r="P6" i="18"/>
  <c r="O6" i="18"/>
  <c r="N6" i="18"/>
  <c r="Q5" i="18"/>
  <c r="P5" i="18"/>
  <c r="O5" i="18"/>
  <c r="N5" i="18"/>
  <c r="C2" i="18"/>
  <c r="E57" i="21" l="1"/>
  <c r="Q8" i="21"/>
  <c r="O5" i="20"/>
  <c r="Q8" i="20"/>
  <c r="Q8" i="19"/>
  <c r="E58" i="18"/>
  <c r="H57" i="17" l="1"/>
  <c r="G57" i="17"/>
  <c r="F57" i="17"/>
  <c r="Q8" i="17"/>
  <c r="P8" i="17"/>
  <c r="O8" i="17"/>
  <c r="N8" i="17"/>
  <c r="Q7" i="17"/>
  <c r="P7" i="17"/>
  <c r="O7" i="17"/>
  <c r="N7" i="17"/>
  <c r="Q6" i="17"/>
  <c r="P6" i="17"/>
  <c r="N6" i="17"/>
  <c r="Q5" i="17"/>
  <c r="P5" i="17"/>
  <c r="O5" i="17"/>
  <c r="N5" i="17"/>
  <c r="C2" i="17"/>
  <c r="H52" i="16"/>
  <c r="G52" i="16"/>
  <c r="O6" i="16"/>
  <c r="P8" i="16"/>
  <c r="O8" i="16"/>
  <c r="N8" i="16"/>
  <c r="F52" i="16"/>
  <c r="Q7" i="16"/>
  <c r="P7" i="16"/>
  <c r="O7" i="16"/>
  <c r="N7" i="16"/>
  <c r="Q6" i="16"/>
  <c r="P6" i="16"/>
  <c r="N6" i="16"/>
  <c r="Q5" i="16"/>
  <c r="P5" i="16"/>
  <c r="O5" i="16"/>
  <c r="N5" i="16"/>
  <c r="E52" i="16"/>
  <c r="C2" i="16"/>
  <c r="H58" i="15"/>
  <c r="G58" i="15"/>
  <c r="O5" i="15"/>
  <c r="F58" i="15"/>
  <c r="Q8" i="15"/>
  <c r="P8" i="15"/>
  <c r="O8" i="15"/>
  <c r="N8" i="15"/>
  <c r="Q7" i="15"/>
  <c r="P7" i="15"/>
  <c r="O7" i="15"/>
  <c r="N7" i="15"/>
  <c r="Q6" i="15"/>
  <c r="P6" i="15"/>
  <c r="O6" i="15"/>
  <c r="N6" i="15"/>
  <c r="Q5" i="15"/>
  <c r="P5" i="15"/>
  <c r="C2" i="15"/>
  <c r="H54" i="14"/>
  <c r="F54" i="14"/>
  <c r="E54" i="14"/>
  <c r="Q10" i="14"/>
  <c r="P10" i="14"/>
  <c r="O10" i="14"/>
  <c r="N10" i="14"/>
  <c r="Q9" i="14"/>
  <c r="O9" i="14"/>
  <c r="N9" i="14"/>
  <c r="Q8" i="14"/>
  <c r="P8" i="14"/>
  <c r="O8" i="14"/>
  <c r="N8" i="14"/>
  <c r="Q7" i="14"/>
  <c r="P7" i="14"/>
  <c r="O7" i="14"/>
  <c r="N7" i="14"/>
  <c r="G54" i="14"/>
  <c r="C2" i="14"/>
  <c r="O6" i="17" l="1"/>
  <c r="E57" i="17"/>
  <c r="Q8" i="16"/>
  <c r="N5" i="15"/>
  <c r="E58" i="15"/>
  <c r="P9" i="14"/>
  <c r="E56" i="13" l="1"/>
  <c r="H56" i="13"/>
  <c r="G56" i="13"/>
  <c r="P8" i="13"/>
  <c r="O8" i="13"/>
  <c r="N8" i="13"/>
  <c r="Q7" i="13"/>
  <c r="P7" i="13"/>
  <c r="O7" i="13"/>
  <c r="N7" i="13"/>
  <c r="Q6" i="13"/>
  <c r="P6" i="13"/>
  <c r="O6" i="13"/>
  <c r="N6" i="13"/>
  <c r="F56" i="13"/>
  <c r="Q5" i="13"/>
  <c r="P5" i="13"/>
  <c r="O5" i="13"/>
  <c r="N5" i="13"/>
  <c r="C2" i="13"/>
  <c r="H52" i="12"/>
  <c r="F52" i="12"/>
  <c r="E52" i="12"/>
  <c r="Q8" i="12"/>
  <c r="P8" i="12"/>
  <c r="O8" i="12"/>
  <c r="N8" i="12"/>
  <c r="Q7" i="12"/>
  <c r="O7" i="12"/>
  <c r="N7" i="12"/>
  <c r="Q6" i="12"/>
  <c r="P6" i="12"/>
  <c r="O6" i="12"/>
  <c r="N6" i="12"/>
  <c r="Q5" i="12"/>
  <c r="P5" i="12"/>
  <c r="O5" i="12"/>
  <c r="N5" i="12"/>
  <c r="G52" i="12"/>
  <c r="C2" i="12"/>
  <c r="H57" i="11"/>
  <c r="G57" i="11"/>
  <c r="O6" i="11"/>
  <c r="Q8" i="11"/>
  <c r="P8" i="11"/>
  <c r="O8" i="11"/>
  <c r="N8" i="11"/>
  <c r="F57" i="11"/>
  <c r="Q7" i="11"/>
  <c r="P7" i="11"/>
  <c r="O7" i="11"/>
  <c r="N7" i="11"/>
  <c r="Q6" i="11"/>
  <c r="P6" i="11"/>
  <c r="N6" i="11"/>
  <c r="Q5" i="11"/>
  <c r="P5" i="11"/>
  <c r="O5" i="11"/>
  <c r="N5" i="11"/>
  <c r="E57" i="11"/>
  <c r="C2" i="11"/>
  <c r="Q8" i="13" l="1"/>
  <c r="P7" i="12"/>
  <c r="F60" i="10" l="1"/>
  <c r="E60" i="10"/>
  <c r="H60" i="10"/>
  <c r="Q16" i="10"/>
  <c r="P16" i="10"/>
  <c r="O16" i="10"/>
  <c r="N16" i="10"/>
  <c r="Q15" i="10"/>
  <c r="O15" i="10"/>
  <c r="N15" i="10"/>
  <c r="Q14" i="10"/>
  <c r="P14" i="10"/>
  <c r="O14" i="10"/>
  <c r="N14" i="10"/>
  <c r="Q13" i="10"/>
  <c r="P13" i="10"/>
  <c r="N13" i="10"/>
  <c r="G60" i="10"/>
  <c r="O13" i="10"/>
  <c r="C2" i="10"/>
  <c r="H58" i="9"/>
  <c r="G58" i="9"/>
  <c r="Q8" i="9"/>
  <c r="P8" i="9"/>
  <c r="O8" i="9"/>
  <c r="N8" i="9"/>
  <c r="F58" i="9"/>
  <c r="Q7" i="9"/>
  <c r="P7" i="9"/>
  <c r="O7" i="9"/>
  <c r="N7" i="9"/>
  <c r="Q6" i="9"/>
  <c r="P6" i="9"/>
  <c r="O6" i="9"/>
  <c r="N6" i="9"/>
  <c r="Q5" i="9"/>
  <c r="P5" i="9"/>
  <c r="O5" i="9"/>
  <c r="N5" i="9"/>
  <c r="E58" i="9"/>
  <c r="C2" i="9"/>
  <c r="H54" i="8"/>
  <c r="G54" i="8"/>
  <c r="O6" i="8"/>
  <c r="Q8" i="8"/>
  <c r="P8" i="8"/>
  <c r="O8" i="8"/>
  <c r="N8" i="8"/>
  <c r="F54" i="8"/>
  <c r="Q7" i="8"/>
  <c r="P7" i="8"/>
  <c r="O7" i="8"/>
  <c r="N7" i="8"/>
  <c r="Q6" i="8"/>
  <c r="P6" i="8"/>
  <c r="N6" i="8"/>
  <c r="Q5" i="8"/>
  <c r="P5" i="8"/>
  <c r="O5" i="8"/>
  <c r="E54" i="8"/>
  <c r="C2" i="8"/>
  <c r="H58" i="7"/>
  <c r="G58" i="7"/>
  <c r="F58" i="7"/>
  <c r="O6" i="7"/>
  <c r="O5" i="7"/>
  <c r="Q8" i="7"/>
  <c r="P8" i="7"/>
  <c r="O8" i="7"/>
  <c r="N8" i="7"/>
  <c r="Q7" i="7"/>
  <c r="P7" i="7"/>
  <c r="O7" i="7"/>
  <c r="N7" i="7"/>
  <c r="Q6" i="7"/>
  <c r="P6" i="7"/>
  <c r="N6" i="7"/>
  <c r="Q5" i="7"/>
  <c r="P5" i="7"/>
  <c r="E58" i="7"/>
  <c r="C2" i="7"/>
  <c r="P15" i="10" l="1"/>
  <c r="N5" i="8"/>
  <c r="N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tc={98476752-F650-4E94-9330-5BF47F1DC3D5}</author>
    <author>tc={AB2E9630-2D50-4B3A-A795-B407DA9F0599}</author>
    <author>tc={BD930735-FFCF-4E1D-9945-CDF0EDF60709}</author>
    <author>tc={77BBEE7B-527F-4556-A188-4E6FFD56DD59}</author>
    <author>tc={FEF6737D-6CF6-45F4-ACE8-FD8501D20215}</author>
    <author>tc={66AC5C86-4EE5-4876-AA4A-0332AA96BEC5}</author>
  </authors>
  <commentList>
    <comment ref="E3" authorId="0" shapeId="0" xr:uid="{98476752-F650-4E94-9330-5BF47F1DC3D5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T3" authorId="1" shapeId="0" xr:uid="{AB2E9630-2D50-4B3A-A795-B407DA9F0599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2" shapeId="0" xr:uid="{BD930735-FFCF-4E1D-9945-CDF0EDF6070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3" shapeId="0" xr:uid="{77BBEE7B-527F-4556-A188-4E6FFD56DD59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4" shapeId="0" xr:uid="{FEF6737D-6CF6-45F4-ACE8-FD8501D20215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5" shapeId="0" xr:uid="{66AC5C86-4EE5-4876-AA4A-0332AA96BEC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tc={BFEC0190-A702-4FFB-A2B5-74D86713E45A}</author>
    <author>tc={224FFF14-3D71-4809-B9F1-AB5FF8E49196}</author>
    <author>tc={6FB3A689-52A9-4615-8453-DCB9A8294D77}</author>
    <author>tc={834E8FDD-A71B-4D9A-95F4-9CA07BBF7295}</author>
    <author>tc={FDE772E6-C39D-4761-8EF2-C575738614C6}</author>
  </authors>
  <commentList>
    <comment ref="E3" authorId="0" shapeId="0" xr:uid="{BFEC0190-A702-4FFB-A2B5-74D86713E45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224FFF14-3D71-4809-B9F1-AB5FF8E4919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FB3A689-52A9-4615-8453-DCB9A8294D77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834E8FDD-A71B-4D9A-95F4-9CA07BBF7295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FDE772E6-C39D-4761-8EF2-C575738614C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tc={59A3C3EC-6106-4D0E-B1ED-9E0326B91BF4}</author>
    <author>tc={32800B15-109A-4ECC-A03D-F444EC7C4058}</author>
    <author>tc={DCC6DD85-3D5A-426E-8F74-318B5FE86861}</author>
    <author>tc={10417815-7F01-4D49-8B2B-86080D9964BF}</author>
    <author>tc={9CC1A7A3-9019-4CED-836B-D252320D5816}</author>
  </authors>
  <commentList>
    <comment ref="E3" authorId="0" shapeId="0" xr:uid="{59A3C3EC-6106-4D0E-B1ED-9E0326B91BF4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32800B15-109A-4ECC-A03D-F444EC7C4058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DCC6DD85-3D5A-426E-8F74-318B5FE86861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10417815-7F01-4D49-8B2B-86080D9964BF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7" authorId="4" shapeId="0" xr:uid="{9CC1A7A3-9019-4CED-836B-D252320D581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tc={01FC9539-0786-4F33-8E67-4ACD06E5B309}</author>
    <author>tc={7443961F-B827-4193-92D6-FF1A259FEC43}</author>
    <author>tc={F87FBCC6-92E2-4F5B-8335-5500D885D197}</author>
    <author>tc={A05926B3-330C-40E1-A359-FCBB3E1AE907}</author>
    <author>tc={B4C77B5C-1B6C-4502-ACA1-50F7E7ADDCCB}</author>
  </authors>
  <commentList>
    <comment ref="E3" authorId="0" shapeId="0" xr:uid="{01FC9539-0786-4F33-8E67-4ACD06E5B309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7443961F-B827-4193-92D6-FF1A259FEC4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F87FBCC6-92E2-4F5B-8335-5500D885D197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A05926B3-330C-40E1-A359-FCBB3E1AE907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B4C77B5C-1B6C-4502-ACA1-50F7E7ADDCC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tc={C5345332-C874-4947-ABF9-E0493C198486}</author>
    <author>tc={8CB9391A-5B6D-4EF9-8522-F87201375276}</author>
    <author>tc={61A41F60-FB96-40EA-B797-9E634B6F3CBD}</author>
    <author>tc={F0A3370C-3A00-477A-A78B-F475E7000243}</author>
    <author>tc={F0241635-4D5B-44F1-9F6E-46D8471B0384}</author>
  </authors>
  <commentList>
    <comment ref="E3" authorId="0" shapeId="0" xr:uid="{C5345332-C874-4947-ABF9-E0493C198486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8CB9391A-5B6D-4EF9-8522-F8720137527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1A41F60-FB96-40EA-B797-9E634B6F3CBD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F0A3370C-3A00-477A-A78B-F475E7000243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F0241635-4D5B-44F1-9F6E-46D8471B038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tc={A8DED4A9-0948-48B6-AECE-FC4B9469AF3A}</author>
    <author>tc={04101F2B-274D-4259-88F3-41F707F964D9}</author>
    <author>tc={01513810-6770-429D-8530-0CC6C6A4C31B}</author>
    <author>tc={604A0720-EFFF-4B6A-8AAA-6886ADA07369}</author>
    <author>tc={70E6BDB3-3E08-4328-A932-807A43214F84}</author>
  </authors>
  <commentList>
    <comment ref="E3" authorId="0" shapeId="0" xr:uid="{A8DED4A9-0948-48B6-AECE-FC4B9469AF3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04101F2B-274D-4259-88F3-41F707F964D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01513810-6770-429D-8530-0CC6C6A4C31B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604A0720-EFFF-4B6A-8AAA-6886ADA07369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70E6BDB3-3E08-4328-A932-807A43214F8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tc={44C570F2-FF88-4F6C-BCB2-0CFE2272994A}</author>
    <author>tc={21845D1A-BEEA-467E-89A6-F7EB7A57E71A}</author>
    <author>tc={03DC6854-1B89-47F0-A774-481E133EC716}</author>
    <author>tc={ACC27E69-163B-4301-9856-985E6194589B}</author>
    <author>tc={9B298665-8073-4F13-85D4-758D0EF5B8EF}</author>
  </authors>
  <commentList>
    <comment ref="E3" authorId="0" shapeId="0" xr:uid="{44C570F2-FF88-4F6C-BCB2-0CFE2272994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21845D1A-BEEA-467E-89A6-F7EB7A57E71A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03DC6854-1B89-47F0-A774-481E133EC716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ACC27E69-163B-4301-9856-985E6194589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9B298665-8073-4F13-85D4-758D0EF5B8E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tc={715015C6-D155-48D4-B53F-0ED2D3FE06C7}</author>
    <author>tc={3E51A00F-C01E-46B5-BA4D-828EDE134F80}</author>
    <author>tc={985037DD-26B6-4842-A087-FDC063DAF282}</author>
    <author>tc={26135D7C-AD6C-488A-B48F-1C5EC24489E5}</author>
  </authors>
  <commentList>
    <comment ref="E3" authorId="0" shapeId="0" xr:uid="{715015C6-D155-48D4-B53F-0ED2D3FE06C7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3E51A00F-C01E-46B5-BA4D-828EDE134F8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985037DD-26B6-4842-A087-FDC063DAF282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13" authorId="3" shapeId="0" xr:uid="{26135D7C-AD6C-488A-B48F-1C5EC24489E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tc={236754CF-46D6-44C0-8438-D27F28CA68A0}</author>
    <author>tc={EC1A03C9-9C4A-4642-83AF-767837298BB0}</author>
    <author>tc={506B9942-AE25-4E2B-B195-50612529C025}</author>
    <author>tc={5434BC2E-CC40-45B5-88F4-156BA00D4697}</author>
    <author>tc={AF3661A4-85DB-43CA-AFD1-67C66C2D89D4}</author>
  </authors>
  <commentList>
    <comment ref="E3" authorId="0" shapeId="0" xr:uid="{236754CF-46D6-44C0-8438-D27F28CA68A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EC1A03C9-9C4A-4642-83AF-767837298BB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506B9942-AE25-4E2B-B195-50612529C025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5434BC2E-CC40-45B5-88F4-156BA00D4697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AF3661A4-85DB-43CA-AFD1-67C66C2D89D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tc={3D08241C-1FF8-4057-976C-CD65289D7B54}</author>
    <author>tc={3A6DC829-37F5-4845-94EA-2B851A866D63}</author>
    <author>tc={B1EC86B6-85C8-47FA-B9C9-B80BF1A0E556}</author>
    <author>tc={61569EA9-86C9-4E3C-8607-F69C65670CBB}</author>
    <author>tc={EB6A5B89-F555-4667-8612-179250EA1A51}</author>
  </authors>
  <commentList>
    <comment ref="E3" authorId="0" shapeId="0" xr:uid="{3D08241C-1FF8-4057-976C-CD65289D7B54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3A6DC829-37F5-4845-94EA-2B851A866D6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B1EC86B6-85C8-47FA-B9C9-B80BF1A0E556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61569EA9-86C9-4E3C-8607-F69C65670CB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EB6A5B89-F555-4667-8612-179250EA1A5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tc={528FA47B-1B94-42DF-800C-541E3C1DF81E}</author>
    <author>tc={31A3EEBE-42C5-44D4-99CB-AB310A396EAF}</author>
    <author>tc={A57570E8-F985-4AEB-816B-EEE4D2C73D58}</author>
    <author>tc={AA613B34-B428-4F81-A3A9-92EA50B54D9E}</author>
    <author>tc={08218864-3B20-4A0F-8863-6A9C9C23556F}</author>
  </authors>
  <commentList>
    <comment ref="E3" authorId="0" shapeId="0" xr:uid="{528FA47B-1B94-42DF-800C-541E3C1DF81E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31A3EEBE-42C5-44D4-99CB-AB310A396EAF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A57570E8-F985-4AEB-816B-EEE4D2C73D58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AA613B34-B428-4F81-A3A9-92EA50B54D9E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08218864-3B20-4A0F-8863-6A9C9C23556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tc={A1569D45-596D-47D9-85BB-20621049EAA6}</author>
    <author>tc={6622FADB-573E-4D16-ACFF-FAE19371C54C}</author>
    <author>tc={95A28513-BBAA-417D-9E76-33AF224AF659}</author>
    <author>tc={1024C7F1-AF4B-4212-9C82-D640AB6C0D99}</author>
    <author>tc={2AC82E05-6653-4249-9E62-8AE6A7E3DDEF}</author>
  </authors>
  <commentList>
    <comment ref="E3" authorId="0" shapeId="0" xr:uid="{A1569D45-596D-47D9-85BB-20621049EAA6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6622FADB-573E-4D16-ACFF-FAE19371C54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95A28513-BBAA-417D-9E76-33AF224AF659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1024C7F1-AF4B-4212-9C82-D640AB6C0D99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2AC82E05-6653-4249-9E62-8AE6A7E3DDE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tc={02AD08CB-2EEF-436E-8268-0A945987DD09}</author>
    <author>tc={DABDE962-0D48-46F1-84A8-25BC29AB5FD5}</author>
    <author>tc={C3F686E9-3DCC-4A13-804E-C62F9E22576A}</author>
    <author>tc={36D89088-33B7-49FF-8099-7661584BBDCB}</author>
    <author>tc={1E630861-A8C3-4BEC-AAE3-A2E408C38462}</author>
  </authors>
  <commentList>
    <comment ref="E3" authorId="0" shapeId="0" xr:uid="{02AD08CB-2EEF-436E-8268-0A945987DD09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DABDE962-0D48-46F1-84A8-25BC29AB5FD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C3F686E9-3DCC-4A13-804E-C62F9E22576A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6D89088-33B7-49FF-8099-7661584BBDC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1E630861-A8C3-4BEC-AAE3-A2E408C3846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tc={59C3D412-24A6-4EBD-A436-7CA932E87920}</author>
    <author>tc={877300CC-37A4-4B11-A472-64D295500F44}</author>
    <author>tc={2A5A6729-2FAE-49EA-B2B5-B6B680E9FE38}</author>
    <author>tc={28FBBB00-C08D-4C95-A752-8EC3F7FA58E0}</author>
    <author>tc={1E0DD883-DDA3-4E42-A604-14E4533D39F5}</author>
  </authors>
  <commentList>
    <comment ref="E3" authorId="0" shapeId="0" xr:uid="{59C3D412-24A6-4EBD-A436-7CA932E8792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877300CC-37A4-4B11-A472-64D295500F4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2A5A6729-2FAE-49EA-B2B5-B6B680E9FE38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8FBBB00-C08D-4C95-A752-8EC3F7FA58E0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1E0DD883-DDA3-4E42-A604-14E4533D39F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tc={9BBC90AC-2765-4CDD-9576-492FBCBD642A}</author>
    <author>tc={71AB3081-A5BF-4DD4-B376-74C9A068A7EC}</author>
    <author>tc={6F195710-3D94-47A0-AD80-920F9DC0500D}</author>
    <author>tc={3BC2CDB3-60A2-4196-BBB7-3405FCBE01D2}</author>
    <author>tc={B47CB48B-F72D-48CE-BC5F-45A5B54A9304}</author>
  </authors>
  <commentList>
    <comment ref="E3" authorId="0" shapeId="0" xr:uid="{9BBC90AC-2765-4CDD-9576-492FBCBD642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71AB3081-A5BF-4DD4-B376-74C9A068A7E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F195710-3D94-47A0-AD80-920F9DC0500D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BC2CDB3-60A2-4196-BBB7-3405FCBE01D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B47CB48B-F72D-48CE-BC5F-45A5B54A930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sharedStrings.xml><?xml version="1.0" encoding="utf-8"?>
<sst xmlns="http://schemas.openxmlformats.org/spreadsheetml/2006/main" count="1842" uniqueCount="153">
  <si>
    <t>California American Water</t>
  </si>
  <si>
    <t>Revenue Requirement Projections</t>
  </si>
  <si>
    <t>LA-Duarte</t>
  </si>
  <si>
    <t>Years</t>
  </si>
  <si>
    <t>Incremental Change</t>
  </si>
  <si>
    <t>Status</t>
  </si>
  <si>
    <t>Proceeding/Decision/AL #</t>
  </si>
  <si>
    <t>Description</t>
  </si>
  <si>
    <t>Revenue Recovery Mechanism (Surcharge, Credit, Rev Req't)</t>
  </si>
  <si>
    <t>Date Item Submitted</t>
  </si>
  <si>
    <t>Eff. Date or Proposed Eff Date (month/year)</t>
  </si>
  <si>
    <t>Expiration Date</t>
  </si>
  <si>
    <t>Last Adopted GRC Revenue Requirement</t>
  </si>
  <si>
    <t>AL 1318-A / AL 1272-A</t>
  </si>
  <si>
    <t>Last Adopted Revenue Requirement</t>
  </si>
  <si>
    <t>N/A</t>
  </si>
  <si>
    <t>Existing</t>
  </si>
  <si>
    <t>AL 1358 / AL 1361</t>
  </si>
  <si>
    <t>2022 Step Rates &amp; Annual Consumption Adjustment Mechanism</t>
  </si>
  <si>
    <t>Rev Req't</t>
  </si>
  <si>
    <t xml:space="preserve">AL 1380 </t>
  </si>
  <si>
    <t>2022 IRTU</t>
  </si>
  <si>
    <t>Surcharge</t>
  </si>
  <si>
    <t>New</t>
  </si>
  <si>
    <t>AL 1386</t>
  </si>
  <si>
    <t>2021 WRAM</t>
  </si>
  <si>
    <t>Pending</t>
  </si>
  <si>
    <t>AL 1395 / AL 1398</t>
  </si>
  <si>
    <t>2023 Step Rates &amp; Annual Consumption Adjustment Mechanism</t>
  </si>
  <si>
    <t>Anticipated</t>
  </si>
  <si>
    <t>CAP Surcharge</t>
  </si>
  <si>
    <t>AL 1399</t>
  </si>
  <si>
    <t>CPUC User Fees</t>
  </si>
  <si>
    <t>AL 1404</t>
  </si>
  <si>
    <t>Bellflower Tier 2 Filing</t>
  </si>
  <si>
    <t>AL 1409</t>
  </si>
  <si>
    <t>2022 WRAM/MCBA</t>
  </si>
  <si>
    <t>AL 1411</t>
  </si>
  <si>
    <t>Intervenor Compensation to National Consumer Law Center &amp; Center for Accessible Technology</t>
  </si>
  <si>
    <t>AL 1419</t>
  </si>
  <si>
    <t>Purchased Power &amp; Purchased Water Offset</t>
  </si>
  <si>
    <t>AL 1420</t>
  </si>
  <si>
    <t>Cost of Capital</t>
  </si>
  <si>
    <t>AL 14XX</t>
  </si>
  <si>
    <t>Cost of Capital Trigger Mechanism</t>
  </si>
  <si>
    <t>TBD</t>
  </si>
  <si>
    <t>2024 Annual Consumption Adjustment Mechanism</t>
  </si>
  <si>
    <t>2024 Interim Rates</t>
  </si>
  <si>
    <t>Customer Assistance Program</t>
  </si>
  <si>
    <t>22-07-001</t>
  </si>
  <si>
    <t>2022 GRC Application (TY 2024)</t>
  </si>
  <si>
    <t>AL XXXX</t>
  </si>
  <si>
    <t>Consolidated Expense Balancing Account</t>
  </si>
  <si>
    <t>2023 WRAM/MCBA</t>
  </si>
  <si>
    <t>Purchased Water Offset</t>
  </si>
  <si>
    <t>2025 Step Rates &amp; Annual Consumption Adjustment Mechanism</t>
  </si>
  <si>
    <t>End</t>
  </si>
  <si>
    <t>Total</t>
  </si>
  <si>
    <t>%</t>
  </si>
  <si>
    <t>Central Satellites</t>
  </si>
  <si>
    <t>AL 1318-A / AL 1271</t>
  </si>
  <si>
    <t>AL 1357 / AL 1360</t>
  </si>
  <si>
    <t xml:space="preserve">AL 1379 </t>
  </si>
  <si>
    <t>AL 1387</t>
  </si>
  <si>
    <t>AL 1394 / AL 1397</t>
  </si>
  <si>
    <t>AL 1418</t>
  </si>
  <si>
    <t>Purchased Power and Purchased Water Offset</t>
  </si>
  <si>
    <t>Cost of Capital Implementation</t>
  </si>
  <si>
    <t>Chualar</t>
  </si>
  <si>
    <t>AL1411</t>
  </si>
  <si>
    <t xml:space="preserve">2024 Intermin Rates </t>
  </si>
  <si>
    <t>Bellflower</t>
  </si>
  <si>
    <t>AL 1390</t>
  </si>
  <si>
    <t>Bellflower Acquisition Integration (Bellflower was acquired 11/3/2022)</t>
  </si>
  <si>
    <t>Bellflower Incorporation Into Authorized Rates</t>
  </si>
  <si>
    <t>LA-Baldwin Hills</t>
  </si>
  <si>
    <t>East Pasadena</t>
  </si>
  <si>
    <t>AL 112A</t>
  </si>
  <si>
    <t>Last Adopted Revenue Requirement (E. Pasadena CPI increase)</t>
  </si>
  <si>
    <t>Fruitridge</t>
  </si>
  <si>
    <t>AL 1359</t>
  </si>
  <si>
    <t>AL 1378</t>
  </si>
  <si>
    <t>AL 1417</t>
  </si>
  <si>
    <t xml:space="preserve">Cost of Capital Implementation </t>
  </si>
  <si>
    <t>Warring</t>
  </si>
  <si>
    <t>AL 72</t>
  </si>
  <si>
    <t>Last Adopted Revenue Requirement (Piru CPI increase)</t>
  </si>
  <si>
    <t>AL  14XX</t>
  </si>
  <si>
    <t>Monterey County District</t>
  </si>
  <si>
    <t>AL 1318-A / AL 1271 &amp; AL 1336</t>
  </si>
  <si>
    <t>AL 1375-A</t>
  </si>
  <si>
    <t>Pure Water Monterey (PWM) Purchased Water</t>
  </si>
  <si>
    <t>AL 1366</t>
  </si>
  <si>
    <t>NOAA Recovery</t>
  </si>
  <si>
    <t>AL 1379</t>
  </si>
  <si>
    <t>Interim Rate True-up</t>
  </si>
  <si>
    <t>2021 WRAM/MCBA</t>
  </si>
  <si>
    <t>AL 1394</t>
  </si>
  <si>
    <t>CPUC Surcharge</t>
  </si>
  <si>
    <t>Bellflower Tier 2</t>
  </si>
  <si>
    <t>AL 1406</t>
  </si>
  <si>
    <t>PWM Expansion Project - Parallel Pipeline</t>
  </si>
  <si>
    <t>AL 1408</t>
  </si>
  <si>
    <t>AL 1412</t>
  </si>
  <si>
    <t>PWM Expansion Project - Carmel Valley Pump Station</t>
  </si>
  <si>
    <t>AL 1413</t>
  </si>
  <si>
    <t>2023 Monterey Monterey Purchased Water Offset</t>
  </si>
  <si>
    <t>PWM Expansion Project - Extraction Wells 1&amp;2 + Chem Treatment Facilities</t>
  </si>
  <si>
    <t>PWM Expansion Project - Extraction Wells 3&amp;4</t>
  </si>
  <si>
    <t>Meadowbrook</t>
  </si>
  <si>
    <t>AL 1318-A / AL 1270-B</t>
  </si>
  <si>
    <t>tbd</t>
  </si>
  <si>
    <t>Larkfield District</t>
  </si>
  <si>
    <t>Ventura County District</t>
  </si>
  <si>
    <t>AL 1318-A / AL 1268</t>
  </si>
  <si>
    <t>LA-San Marino</t>
  </si>
  <si>
    <t>San Diego County District</t>
  </si>
  <si>
    <t>AL 1318-A / AL 1269</t>
  </si>
  <si>
    <t>Sacramento District</t>
  </si>
  <si>
    <t>AL 1393 / AL 1396</t>
  </si>
  <si>
    <t>Summary of Selected Data - WD draft based on CforAT 11-30-22 comments in Affordability proceeding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</si>
  <si>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</si>
  <si>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</si>
  <si>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</si>
  <si>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</si>
  <si>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</si>
  <si>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</si>
  <si>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</si>
  <si>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A.21-05-001</t>
  </si>
  <si>
    <t>Cost of Capital and 2022 and 2023 Triggers (AL 1415, AL 1420)</t>
  </si>
  <si>
    <t>B</t>
  </si>
  <si>
    <t>A.22-07-001</t>
  </si>
  <si>
    <t>2022 GRC</t>
  </si>
  <si>
    <t>C</t>
  </si>
  <si>
    <t>D</t>
  </si>
  <si>
    <t>E</t>
  </si>
  <si>
    <t>F</t>
  </si>
  <si>
    <t>List of currently open proceedings for which affordability metrics have been filed:</t>
  </si>
  <si>
    <t>Note:  Supplemental Application filed January 27, 2023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</si>
  <si>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</si>
  <si>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</si>
  <si>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</si>
  <si>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</si>
  <si>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</si>
  <si>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</si>
  <si>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*A decision was issued on the revenue requirement request included in A.21-05-001, the Cost of Capital filing. CAW also filed to trigger its Cost of Capital Adjustment Mechanism in AL 1415. 
New rates effective July 31. CAW also filed for a second Cost of Capital Adjustment through AL 1424, for rates effective Jan 1, 2024 which will be reflected on the subsequent quarterly report.</t>
  </si>
  <si>
    <t>TOTAL COMPANY</t>
  </si>
  <si>
    <t>Current Auth 2022</t>
  </si>
  <si>
    <t xml:space="preserve">Incremental Revenue </t>
  </si>
  <si>
    <t>Sub-Total</t>
  </si>
  <si>
    <t>Yr. over Yr. % Increase/(Decrease)</t>
  </si>
  <si>
    <t>Total Projected Annual Rev Req't</t>
  </si>
  <si>
    <t>% Increase/(Decrease) from Adopted Rev Req't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</si>
</sst>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00%"/>
    <numFmt numFmtId="166" formatCode="_(&quot;$&quot;* #,##0_);_(&quot;$&quot;* \(#,##0\);_(&quot;$&quot;* &quot;-&quot;??_);_(@_)"/>
    <numFmt numFmtId="167" formatCode="&quot;$&quot;#,##0.00"/>
    <numFmt numFmtId="168" formatCode="_(* #,##0_);_(* \(#,##0\);_(* &quot;-&quot;??_);_(@_)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0" fillId="0" borderId="0" xfId="0" applyNumberFormat="1"/>
    <xf numFmtId="166" fontId="0" fillId="0" borderId="0" xfId="0" applyNumberFormat="1"/>
    <xf numFmtId="0" fontId="0" fillId="2" borderId="0" xfId="0" applyFill="1" applyAlignment="1">
      <alignment horizontal="center" wrapText="1"/>
    </xf>
    <xf numFmtId="167" fontId="0" fillId="0" borderId="0" xfId="0" applyNumberFormat="1"/>
    <xf numFmtId="164" fontId="0" fillId="0" borderId="0" xfId="0" quotePrefix="1" applyNumberFormat="1" applyAlignment="1">
      <alignment horizontal="center"/>
    </xf>
    <xf numFmtId="168" fontId="0" fillId="0" borderId="0" xfId="2" applyNumberFormat="1" applyFont="1"/>
    <xf numFmtId="0" fontId="0" fillId="0" borderId="0" xfId="0" quotePrefix="1"/>
    <xf numFmtId="0" fontId="0" fillId="3" borderId="0" xfId="0" applyFill="1" applyAlignment="1">
      <alignment horizontal="center" wrapText="1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right"/>
    </xf>
    <xf numFmtId="0" fontId="0" fillId="5" borderId="0" xfId="0" applyFill="1"/>
    <xf numFmtId="5" fontId="0" fillId="5" borderId="0" xfId="0" applyNumberFormat="1" applyFill="1"/>
    <xf numFmtId="0" fontId="0" fillId="5" borderId="0" xfId="0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164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wrapText="1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6" xfId="0" applyBorder="1"/>
    <xf numFmtId="0" fontId="3" fillId="0" borderId="5" xfId="0" applyFont="1" applyBorder="1" applyAlignment="1">
      <alignment wrapText="1"/>
    </xf>
    <xf numFmtId="10" fontId="0" fillId="0" borderId="0" xfId="1" applyNumberFormat="1" applyFont="1" applyBorder="1" applyAlignment="1">
      <alignment horizontal="center" wrapText="1"/>
    </xf>
    <xf numFmtId="10" fontId="0" fillId="0" borderId="6" xfId="1" applyNumberFormat="1" applyFont="1" applyBorder="1" applyAlignment="1">
      <alignment horizontal="center"/>
    </xf>
    <xf numFmtId="0" fontId="3" fillId="0" borderId="10" xfId="0" applyFont="1" applyBorder="1" applyAlignment="1">
      <alignment wrapText="1"/>
    </xf>
    <xf numFmtId="169" fontId="0" fillId="0" borderId="11" xfId="1" applyNumberFormat="1" applyFont="1" applyBorder="1" applyAlignment="1">
      <alignment horizontal="center"/>
    </xf>
    <xf numFmtId="169" fontId="0" fillId="0" borderId="12" xfId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3">
    <cellStyle name="Comma 2" xfId="2" xr:uid="{BA9889B7-51C1-4741-928F-B58C3C285AEB}"/>
    <cellStyle name="Normal" xfId="0" builtinId="0"/>
    <cellStyle name="Percent 2" xfId="1" xr:uid="{3B4E6E31-A039-4D72-BFAE-BB462013A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, Jeremy" id="{8C5DBA85-5DD2-4D8A-92B7-A6790C5B5EEF}" userId="S::Jeremy.Ho@cpuc.ca.gov::b3352b81-0f0c-4bb5-9f7f-33a168ccf9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98476752-F650-4E94-9330-5BF47F1DC3D5}">
    <text>12 months prior column</text>
  </threadedComment>
  <threadedComment ref="T3" dT="2023-02-08T21:58:13.76" personId="{8C5DBA85-5DD2-4D8A-92B7-A6790C5B5EEF}" id="{AB2E9630-2D50-4B3A-A795-B407DA9F0599}">
    <text>12 months prior column</text>
  </threadedComment>
  <threadedComment ref="A4" dT="2023-02-02T23:36:56.28" personId="{8C5DBA85-5DD2-4D8A-92B7-A6790C5B5EEF}" id="{BD930735-FFCF-4E1D-9945-CDF0EDF60709}">
    <text>Do not change</text>
  </threadedComment>
  <threadedComment ref="B4" dT="2023-03-03T23:48:03.84" personId="{8C5DBA85-5DD2-4D8A-92B7-A6790C5B5EEF}" id="{77BBEE7B-527F-4556-A188-4E6FFD56DD59}">
    <text>Most recent filing that shows latest Revenue Requirement</text>
  </threadedComment>
  <threadedComment ref="E4" dT="2023-02-02T23:36:31.18" personId="{8C5DBA85-5DD2-4D8A-92B7-A6790C5B5EEF}" id="{FEF6737D-6CF6-45F4-ACE8-FD8501D20215}">
    <text>Input total authorized revenue at beginning of the year</text>
  </threadedComment>
  <threadedComment ref="E5" dT="2023-02-08T21:57:22.34" personId="{8C5DBA85-5DD2-4D8A-92B7-A6790C5B5EEF}" id="{66AC5C86-4EE5-4876-AA4A-0332AA96BEC5}">
    <text>Incremental Revenue Requirements starting this row.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BFEC0190-A702-4FFB-A2B5-74D86713E45A}">
    <text>12 months prior column</text>
  </threadedComment>
  <threadedComment ref="A4" dT="2023-02-02T23:36:56.28" personId="{8C5DBA85-5DD2-4D8A-92B7-A6790C5B5EEF}" id="{224FFF14-3D71-4809-B9F1-AB5FF8E49196}">
    <text>Do not change</text>
  </threadedComment>
  <threadedComment ref="B4" dT="2023-03-03T23:48:03.84" personId="{8C5DBA85-5DD2-4D8A-92B7-A6790C5B5EEF}" id="{6FB3A689-52A9-4615-8453-DCB9A8294D77}">
    <text>Most recent filing that shows latest Revenue Requirement</text>
  </threadedComment>
  <threadedComment ref="E4" dT="2023-02-02T23:36:31.18" personId="{8C5DBA85-5DD2-4D8A-92B7-A6790C5B5EEF}" id="{834E8FDD-A71B-4D9A-95F4-9CA07BBF7295}">
    <text>Input total authorized revenue at beginning of the year</text>
  </threadedComment>
  <threadedComment ref="E5" dT="2023-02-08T21:57:22.34" personId="{8C5DBA85-5DD2-4D8A-92B7-A6790C5B5EEF}" id="{FDE772E6-C39D-4761-8EF2-C575738614C6}">
    <text>Incremental Revenue Requirements starting this row.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59A3C3EC-6106-4D0E-B1ED-9E0326B91BF4}">
    <text>12 months prior column</text>
  </threadedComment>
  <threadedComment ref="A4" dT="2023-02-02T23:36:56.28" personId="{8C5DBA85-5DD2-4D8A-92B7-A6790C5B5EEF}" id="{32800B15-109A-4ECC-A03D-F444EC7C4058}">
    <text>Do not change</text>
  </threadedComment>
  <threadedComment ref="B4" dT="2023-03-03T23:48:03.84" personId="{8C5DBA85-5DD2-4D8A-92B7-A6790C5B5EEF}" id="{DCC6DD85-3D5A-426E-8F74-318B5FE86861}">
    <text>Most recent filing that shows latest Revenue Requirement</text>
  </threadedComment>
  <threadedComment ref="E4" dT="2023-02-02T23:36:31.18" personId="{8C5DBA85-5DD2-4D8A-92B7-A6790C5B5EEF}" id="{10417815-7F01-4D49-8B2B-86080D9964BF}">
    <text>Input total authorized revenue at beginning of the year</text>
  </threadedComment>
  <threadedComment ref="E7" dT="2023-02-08T21:57:22.34" personId="{8C5DBA85-5DD2-4D8A-92B7-A6790C5B5EEF}" id="{9CC1A7A3-9019-4CED-836B-D252320D5816}" done="1">
    <text>Incremental Revenue Requirements starting this row.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01FC9539-0786-4F33-8E67-4ACD06E5B309}">
    <text>12 months prior column</text>
  </threadedComment>
  <threadedComment ref="A4" dT="2023-02-02T23:36:56.28" personId="{8C5DBA85-5DD2-4D8A-92B7-A6790C5B5EEF}" id="{7443961F-B827-4193-92D6-FF1A259FEC43}">
    <text>Do not change</text>
  </threadedComment>
  <threadedComment ref="B4" dT="2023-03-03T23:48:03.84" personId="{8C5DBA85-5DD2-4D8A-92B7-A6790C5B5EEF}" id="{F87FBCC6-92E2-4F5B-8335-5500D885D197}">
    <text>Most recent filing that shows latest Revenue Requirement</text>
  </threadedComment>
  <threadedComment ref="E4" dT="2023-02-02T23:36:31.18" personId="{8C5DBA85-5DD2-4D8A-92B7-A6790C5B5EEF}" id="{A05926B3-330C-40E1-A359-FCBB3E1AE907}">
    <text>Input total authorized revenue at beginning of the year</text>
  </threadedComment>
  <threadedComment ref="E5" dT="2023-02-08T21:57:22.34" personId="{8C5DBA85-5DD2-4D8A-92B7-A6790C5B5EEF}" id="{B4C77B5C-1B6C-4502-ACA1-50F7E7ADDCCB}">
    <text>Incremental Revenue Requirements starting this row.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C5345332-C874-4947-ABF9-E0493C198486}">
    <text>12 months prior column</text>
  </threadedComment>
  <threadedComment ref="A4" dT="2023-02-02T23:36:56.28" personId="{8C5DBA85-5DD2-4D8A-92B7-A6790C5B5EEF}" id="{8CB9391A-5B6D-4EF9-8522-F87201375276}">
    <text>Do not change</text>
  </threadedComment>
  <threadedComment ref="B4" dT="2023-03-03T23:48:03.84" personId="{8C5DBA85-5DD2-4D8A-92B7-A6790C5B5EEF}" id="{61A41F60-FB96-40EA-B797-9E634B6F3CBD}">
    <text>Most recent filing that shows latest Revenue Requirement</text>
  </threadedComment>
  <threadedComment ref="E4" dT="2023-02-02T23:36:31.18" personId="{8C5DBA85-5DD2-4D8A-92B7-A6790C5B5EEF}" id="{F0A3370C-3A00-477A-A78B-F475E7000243}">
    <text>Input total authorized revenue at beginning of the year</text>
  </threadedComment>
  <threadedComment ref="E5" dT="2023-02-08T21:57:22.34" personId="{8C5DBA85-5DD2-4D8A-92B7-A6790C5B5EEF}" id="{F0241635-4D5B-44F1-9F6E-46D8471B0384}">
    <text>Incremental Revenue Requirements starting this row.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A8DED4A9-0948-48B6-AECE-FC4B9469AF3A}">
    <text>12 months prior column</text>
  </threadedComment>
  <threadedComment ref="A4" dT="2023-02-02T23:36:56.28" personId="{8C5DBA85-5DD2-4D8A-92B7-A6790C5B5EEF}" id="{04101F2B-274D-4259-88F3-41F707F964D9}">
    <text>Do not change</text>
  </threadedComment>
  <threadedComment ref="B4" dT="2023-03-03T23:48:03.84" personId="{8C5DBA85-5DD2-4D8A-92B7-A6790C5B5EEF}" id="{01513810-6770-429D-8530-0CC6C6A4C31B}">
    <text>Most recent filing that shows latest Revenue Requirement</text>
  </threadedComment>
  <threadedComment ref="E4" dT="2023-02-02T23:36:31.18" personId="{8C5DBA85-5DD2-4D8A-92B7-A6790C5B5EEF}" id="{604A0720-EFFF-4B6A-8AAA-6886ADA07369}">
    <text>Input total authorized revenue at beginning of the year</text>
  </threadedComment>
  <threadedComment ref="E5" dT="2023-02-08T21:57:22.34" personId="{8C5DBA85-5DD2-4D8A-92B7-A6790C5B5EEF}" id="{70E6BDB3-3E08-4328-A932-807A43214F84}">
    <text>Incremental Revenue Requirements starting this row.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44C570F2-FF88-4F6C-BCB2-0CFE2272994A}">
    <text>12 months prior column</text>
  </threadedComment>
  <threadedComment ref="A4" dT="2023-02-02T23:36:56.28" personId="{8C5DBA85-5DD2-4D8A-92B7-A6790C5B5EEF}" id="{21845D1A-BEEA-467E-89A6-F7EB7A57E71A}">
    <text>Do not change</text>
  </threadedComment>
  <threadedComment ref="B4" dT="2023-03-03T23:48:03.84" personId="{8C5DBA85-5DD2-4D8A-92B7-A6790C5B5EEF}" id="{03DC6854-1B89-47F0-A774-481E133EC716}">
    <text>Most recent filing that shows latest Revenue Requirement</text>
  </threadedComment>
  <threadedComment ref="E4" dT="2023-02-02T23:36:31.18" personId="{8C5DBA85-5DD2-4D8A-92B7-A6790C5B5EEF}" id="{ACC27E69-163B-4301-9856-985E6194589B}">
    <text>Input total authorized revenue at beginning of the year</text>
  </threadedComment>
  <threadedComment ref="E5" dT="2023-02-08T21:57:22.34" personId="{8C5DBA85-5DD2-4D8A-92B7-A6790C5B5EEF}" id="{9B298665-8073-4F13-85D4-758D0EF5B8EF}">
    <text>Incremental Revenue Requirements starting this row.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715015C6-D155-48D4-B53F-0ED2D3FE06C7}">
    <text>12 months prior column</text>
  </threadedComment>
  <threadedComment ref="A4" dT="2023-02-02T23:36:56.28" personId="{8C5DBA85-5DD2-4D8A-92B7-A6790C5B5EEF}" id="{3E51A00F-C01E-46B5-BA4D-828EDE134F80}">
    <text>Do not change</text>
  </threadedComment>
  <threadedComment ref="B4" dT="2023-03-03T23:48:03.84" personId="{8C5DBA85-5DD2-4D8A-92B7-A6790C5B5EEF}" id="{985037DD-26B6-4842-A087-FDC063DAF282}">
    <text>Most recent filing that shows latest Revenue Requirement</text>
  </threadedComment>
  <threadedComment ref="E13" dT="2023-02-08T21:57:22.34" personId="{8C5DBA85-5DD2-4D8A-92B7-A6790C5B5EEF}" id="{26135D7C-AD6C-488A-B48F-1C5EC24489E5}">
    <text>Incremental Revenue Requirements starting this row.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236754CF-46D6-44C0-8438-D27F28CA68A0}">
    <text>12 months prior column</text>
  </threadedComment>
  <threadedComment ref="A4" dT="2023-02-02T23:36:56.28" personId="{8C5DBA85-5DD2-4D8A-92B7-A6790C5B5EEF}" id="{EC1A03C9-9C4A-4642-83AF-767837298BB0}">
    <text>Do not change</text>
  </threadedComment>
  <threadedComment ref="B4" dT="2023-03-03T23:48:03.84" personId="{8C5DBA85-5DD2-4D8A-92B7-A6790C5B5EEF}" id="{506B9942-AE25-4E2B-B195-50612529C025}">
    <text>Most recent filing that shows latest Revenue Requirement</text>
  </threadedComment>
  <threadedComment ref="E4" dT="2023-02-02T23:36:31.18" personId="{8C5DBA85-5DD2-4D8A-92B7-A6790C5B5EEF}" id="{5434BC2E-CC40-45B5-88F4-156BA00D4697}">
    <text>Input total authorized revenue at beginning of the year</text>
  </threadedComment>
  <threadedComment ref="E5" dT="2023-02-08T21:57:22.34" personId="{8C5DBA85-5DD2-4D8A-92B7-A6790C5B5EEF}" id="{AF3661A4-85DB-43CA-AFD1-67C66C2D89D4}">
    <text>Incremental Revenue Requirements starting this row.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3D08241C-1FF8-4057-976C-CD65289D7B54}">
    <text>12 months prior column</text>
  </threadedComment>
  <threadedComment ref="A4" dT="2023-02-02T23:36:56.28" personId="{8C5DBA85-5DD2-4D8A-92B7-A6790C5B5EEF}" id="{3A6DC829-37F5-4845-94EA-2B851A866D63}">
    <text>Do not change</text>
  </threadedComment>
  <threadedComment ref="B4" dT="2023-03-03T23:48:03.84" personId="{8C5DBA85-5DD2-4D8A-92B7-A6790C5B5EEF}" id="{B1EC86B6-85C8-47FA-B9C9-B80BF1A0E556}">
    <text>Most recent filing that shows latest Revenue Requirement</text>
  </threadedComment>
  <threadedComment ref="E4" dT="2023-02-02T23:36:31.18" personId="{8C5DBA85-5DD2-4D8A-92B7-A6790C5B5EEF}" id="{61569EA9-86C9-4E3C-8607-F69C65670CBB}">
    <text>Input total authorized revenue at beginning of the year</text>
  </threadedComment>
  <threadedComment ref="E5" dT="2023-02-08T21:57:22.34" personId="{8C5DBA85-5DD2-4D8A-92B7-A6790C5B5EEF}" id="{EB6A5B89-F555-4667-8612-179250EA1A51}">
    <text>Incremental Revenue Requirements starting this row.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528FA47B-1B94-42DF-800C-541E3C1DF81E}">
    <text>12 months prior column</text>
  </threadedComment>
  <threadedComment ref="A4" dT="2023-02-02T23:36:56.28" personId="{8C5DBA85-5DD2-4D8A-92B7-A6790C5B5EEF}" id="{31A3EEBE-42C5-44D4-99CB-AB310A396EAF}">
    <text>Do not change</text>
  </threadedComment>
  <threadedComment ref="B4" dT="2023-03-03T23:48:03.84" personId="{8C5DBA85-5DD2-4D8A-92B7-A6790C5B5EEF}" id="{A57570E8-F985-4AEB-816B-EEE4D2C73D58}">
    <text>Most recent filing that shows latest Revenue Requirement</text>
  </threadedComment>
  <threadedComment ref="E4" dT="2023-02-02T23:36:31.18" personId="{8C5DBA85-5DD2-4D8A-92B7-A6790C5B5EEF}" id="{AA613B34-B428-4F81-A3A9-92EA50B54D9E}">
    <text>Input total authorized revenue at beginning of the year</text>
  </threadedComment>
  <threadedComment ref="E5" dT="2023-02-08T21:57:22.34" personId="{8C5DBA85-5DD2-4D8A-92B7-A6790C5B5EEF}" id="{08218864-3B20-4A0F-8863-6A9C9C23556F}">
    <text>Incremental Revenue Requirements starting this row.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A1569D45-596D-47D9-85BB-20621049EAA6}">
    <text>12 months prior column</text>
  </threadedComment>
  <threadedComment ref="A4" dT="2023-02-02T23:36:56.28" personId="{8C5DBA85-5DD2-4D8A-92B7-A6790C5B5EEF}" id="{6622FADB-573E-4D16-ACFF-FAE19371C54C}">
    <text>Do not change</text>
  </threadedComment>
  <threadedComment ref="B4" dT="2023-03-03T23:48:03.84" personId="{8C5DBA85-5DD2-4D8A-92B7-A6790C5B5EEF}" id="{95A28513-BBAA-417D-9E76-33AF224AF659}">
    <text>Most recent filing that shows latest Revenue Requirement</text>
  </threadedComment>
  <threadedComment ref="E4" dT="2023-02-02T23:36:31.18" personId="{8C5DBA85-5DD2-4D8A-92B7-A6790C5B5EEF}" id="{1024C7F1-AF4B-4212-9C82-D640AB6C0D99}">
    <text>Input total authorized revenue at beginning of the year</text>
  </threadedComment>
  <threadedComment ref="E5" dT="2023-02-08T21:57:22.34" personId="{8C5DBA85-5DD2-4D8A-92B7-A6790C5B5EEF}" id="{2AC82E05-6653-4249-9E62-8AE6A7E3DDEF}">
    <text>Incremental Revenue Requirements starting this row.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02AD08CB-2EEF-436E-8268-0A945987DD09}">
    <text>12 months prior column</text>
  </threadedComment>
  <threadedComment ref="A4" dT="2023-02-02T23:36:56.28" personId="{8C5DBA85-5DD2-4D8A-92B7-A6790C5B5EEF}" id="{DABDE962-0D48-46F1-84A8-25BC29AB5FD5}">
    <text>Do not change</text>
  </threadedComment>
  <threadedComment ref="B4" dT="2023-03-03T23:48:03.84" personId="{8C5DBA85-5DD2-4D8A-92B7-A6790C5B5EEF}" id="{C3F686E9-3DCC-4A13-804E-C62F9E22576A}">
    <text>Most recent filing that shows latest Revenue Requirement</text>
  </threadedComment>
  <threadedComment ref="E4" dT="2023-02-02T23:36:31.18" personId="{8C5DBA85-5DD2-4D8A-92B7-A6790C5B5EEF}" id="{36D89088-33B7-49FF-8099-7661584BBDCB}">
    <text>Input total authorized revenue at beginning of the year</text>
  </threadedComment>
  <threadedComment ref="E5" dT="2023-02-08T21:57:22.34" personId="{8C5DBA85-5DD2-4D8A-92B7-A6790C5B5EEF}" id="{1E630861-A8C3-4BEC-AAE3-A2E408C38462}">
    <text>Incremental Revenue Requirements starting this row.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59C3D412-24A6-4EBD-A436-7CA932E87920}">
    <text>12 months prior column</text>
  </threadedComment>
  <threadedComment ref="A4" dT="2023-02-02T23:36:56.28" personId="{8C5DBA85-5DD2-4D8A-92B7-A6790C5B5EEF}" id="{877300CC-37A4-4B11-A472-64D295500F44}">
    <text>Do not change</text>
  </threadedComment>
  <threadedComment ref="B4" dT="2023-03-03T23:48:03.84" personId="{8C5DBA85-5DD2-4D8A-92B7-A6790C5B5EEF}" id="{2A5A6729-2FAE-49EA-B2B5-B6B680E9FE38}">
    <text>Most recent filing that shows latest Revenue Requirement</text>
  </threadedComment>
  <threadedComment ref="E4" dT="2023-02-02T23:36:31.18" personId="{8C5DBA85-5DD2-4D8A-92B7-A6790C5B5EEF}" id="{28FBBB00-C08D-4C95-A752-8EC3F7FA58E0}">
    <text>Input total authorized revenue at beginning of the year</text>
  </threadedComment>
  <threadedComment ref="E5" dT="2023-02-08T21:57:22.34" personId="{8C5DBA85-5DD2-4D8A-92B7-A6790C5B5EEF}" id="{1E0DD883-DDA3-4E42-A604-14E4533D39F5}">
    <text>Incremental Revenue Requirements starting this row.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E3" dT="2023-02-08T21:58:13.76" personId="{8C5DBA85-5DD2-4D8A-92B7-A6790C5B5EEF}" id="{9BBC90AC-2765-4CDD-9576-492FBCBD642A}">
    <text>12 months prior column</text>
  </threadedComment>
  <threadedComment ref="A4" dT="2023-02-02T23:36:56.28" personId="{8C5DBA85-5DD2-4D8A-92B7-A6790C5B5EEF}" id="{71AB3081-A5BF-4DD4-B376-74C9A068A7EC}">
    <text>Do not change</text>
  </threadedComment>
  <threadedComment ref="B4" dT="2023-03-03T23:48:03.84" personId="{8C5DBA85-5DD2-4D8A-92B7-A6790C5B5EEF}" id="{6F195710-3D94-47A0-AD80-920F9DC0500D}">
    <text>Most recent filing that shows latest Revenue Requirement</text>
  </threadedComment>
  <threadedComment ref="E4" dT="2023-02-02T23:36:31.18" personId="{8C5DBA85-5DD2-4D8A-92B7-A6790C5B5EEF}" id="{3BC2CDB3-60A2-4196-BBB7-3405FCBE01D2}">
    <text>Input total authorized revenue at beginning of the year</text>
  </threadedComment>
  <threadedComment ref="E5" dT="2023-02-08T21:57:22.34" personId="{8C5DBA85-5DD2-4D8A-92B7-A6790C5B5EEF}" id="{B47CB48B-F72D-48CE-BC5F-45A5B54A9304}">
    <text>Incremental Revenue Requirements starting this row.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Relationship Id="rId4" Type="http://schemas.microsoft.com/office/2017/10/relationships/threadedComment" Target="../threadedComments/threadedComment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3DC0-D1F3-4C28-ABB2-B058CC6C5607}">
  <dimension ref="A1:Q33"/>
  <sheetViews>
    <sheetView tabSelected="1" view="pageBreakPreview" zoomScale="130" zoomScaleNormal="130" zoomScaleSheetLayoutView="130" workbookViewId="0">
      <selection activeCell="B3" sqref="B3"/>
    </sheetView>
  </sheetViews>
  <sheetFormatPr defaultRowHeight="15" x14ac:dyDescent="0.25"/>
  <cols>
    <col min="1" max="1" width="3.85546875" customWidth="1"/>
    <col min="2" max="2" width="5.28515625" customWidth="1"/>
    <col min="3" max="3" width="12.85546875" customWidth="1"/>
    <col min="17" max="17" width="15.5703125" bestFit="1" customWidth="1"/>
    <col min="18" max="18" width="10.5703125" bestFit="1" customWidth="1"/>
  </cols>
  <sheetData>
    <row r="1" spans="1:17" x14ac:dyDescent="0.25">
      <c r="A1" t="s">
        <v>120</v>
      </c>
      <c r="Q1" s="5"/>
    </row>
    <row r="2" spans="1:17" x14ac:dyDescent="0.25">
      <c r="Q2" s="5" t="s">
        <v>121</v>
      </c>
    </row>
    <row r="3" spans="1:17" x14ac:dyDescent="0.25">
      <c r="Q3" s="5" t="s">
        <v>122</v>
      </c>
    </row>
    <row r="4" spans="1:17" x14ac:dyDescent="0.25">
      <c r="Q4" s="31" t="s">
        <v>123</v>
      </c>
    </row>
    <row r="5" spans="1:17" x14ac:dyDescent="0.25">
      <c r="A5">
        <v>1</v>
      </c>
      <c r="B5" s="32" t="s">
        <v>124</v>
      </c>
      <c r="Q5" s="33">
        <v>259615.86569391986</v>
      </c>
    </row>
    <row r="6" spans="1:17" x14ac:dyDescent="0.25">
      <c r="B6" s="34" t="s">
        <v>125</v>
      </c>
      <c r="C6" t="s">
        <v>126</v>
      </c>
      <c r="Q6" s="33">
        <v>2596.1586569391984</v>
      </c>
    </row>
    <row r="7" spans="1:17" x14ac:dyDescent="0.25">
      <c r="B7" s="34"/>
      <c r="Q7" s="33"/>
    </row>
    <row r="8" spans="1:17" x14ac:dyDescent="0.25">
      <c r="A8">
        <v>2</v>
      </c>
      <c r="B8" s="32" t="s">
        <v>127</v>
      </c>
    </row>
    <row r="9" spans="1:17" x14ac:dyDescent="0.25">
      <c r="B9" s="35" t="s">
        <v>125</v>
      </c>
      <c r="C9" s="36" t="s">
        <v>128</v>
      </c>
      <c r="D9" s="36" t="s">
        <v>129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>
        <v>-1950.1904404588686</v>
      </c>
    </row>
    <row r="10" spans="1:17" x14ac:dyDescent="0.25">
      <c r="B10" s="38" t="s">
        <v>130</v>
      </c>
      <c r="C10" s="36" t="s">
        <v>131</v>
      </c>
      <c r="D10" s="36" t="s">
        <v>132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>
        <v>36507</v>
      </c>
    </row>
    <row r="11" spans="1:17" x14ac:dyDescent="0.25">
      <c r="B11" s="38" t="s">
        <v>133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</row>
    <row r="12" spans="1:17" x14ac:dyDescent="0.25">
      <c r="B12" s="38" t="s">
        <v>134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1:17" x14ac:dyDescent="0.25">
      <c r="B13" s="38" t="s">
        <v>135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7" x14ac:dyDescent="0.25">
      <c r="B14" s="34" t="s">
        <v>136</v>
      </c>
    </row>
    <row r="16" spans="1:17" x14ac:dyDescent="0.25">
      <c r="A16">
        <v>3</v>
      </c>
      <c r="B16" s="39" t="s">
        <v>137</v>
      </c>
    </row>
    <row r="17" spans="1:17" x14ac:dyDescent="0.25">
      <c r="B17" s="40" t="s">
        <v>125</v>
      </c>
      <c r="C17" t="str">
        <f>C10</f>
        <v>A.22-07-001</v>
      </c>
      <c r="D17" t="str">
        <f>D10</f>
        <v>2022 GRC</v>
      </c>
      <c r="E17" t="s">
        <v>138</v>
      </c>
      <c r="Q17" s="33">
        <v>36507</v>
      </c>
    </row>
    <row r="18" spans="1:17" x14ac:dyDescent="0.25">
      <c r="B18" s="40" t="s">
        <v>130</v>
      </c>
    </row>
    <row r="20" spans="1:17" x14ac:dyDescent="0.25">
      <c r="A20">
        <v>4</v>
      </c>
      <c r="B20" t="s">
        <v>139</v>
      </c>
    </row>
    <row r="21" spans="1:17" x14ac:dyDescent="0.25">
      <c r="B21" s="35" t="s">
        <v>125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2" spans="1:17" x14ac:dyDescent="0.25">
      <c r="B22" s="35" t="s">
        <v>130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  <row r="23" spans="1:17" x14ac:dyDescent="0.25">
      <c r="B23" s="35" t="s">
        <v>133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B24" s="35" t="s">
        <v>134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B25" s="40" t="s">
        <v>135</v>
      </c>
    </row>
    <row r="27" spans="1:17" ht="15" customHeight="1" x14ac:dyDescent="0.25">
      <c r="A27">
        <v>5</v>
      </c>
      <c r="B27" s="61" t="s">
        <v>140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17" x14ac:dyDescent="0.25">
      <c r="B28" s="40" t="s">
        <v>125</v>
      </c>
      <c r="C28" s="40" t="s">
        <v>141</v>
      </c>
      <c r="Q28" s="33">
        <v>-1950.1904404588686</v>
      </c>
    </row>
    <row r="29" spans="1:17" x14ac:dyDescent="0.25">
      <c r="B29" s="40" t="s">
        <v>130</v>
      </c>
      <c r="C29" s="40" t="s">
        <v>142</v>
      </c>
      <c r="Q29" s="33">
        <v>36507</v>
      </c>
    </row>
    <row r="30" spans="1:17" x14ac:dyDescent="0.25">
      <c r="B30" s="40" t="s">
        <v>133</v>
      </c>
      <c r="C30" s="40" t="s">
        <v>143</v>
      </c>
      <c r="Q30" s="33"/>
    </row>
    <row r="31" spans="1:17" x14ac:dyDescent="0.25">
      <c r="B31" s="40" t="s">
        <v>134</v>
      </c>
      <c r="C31" s="40" t="s">
        <v>144</v>
      </c>
    </row>
    <row r="33" spans="3:17" ht="27" customHeight="1" x14ac:dyDescent="0.25">
      <c r="C33" s="63" t="s">
        <v>145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</sheetData>
  <mergeCells count="2">
    <mergeCell ref="B27:P27"/>
    <mergeCell ref="C33:Q33"/>
  </mergeCells>
  <pageMargins left="0.7" right="0.7" top="0.75" bottom="0.75" header="0.3" footer="0.3"/>
  <pageSetup scale="55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008F-1CD1-4257-912C-B047F509A35C}">
  <sheetPr>
    <tabColor theme="5" tint="0.39997558519241921"/>
  </sheetPr>
  <dimension ref="A1:Q59"/>
  <sheetViews>
    <sheetView view="pageBreakPreview" zoomScale="90" zoomScaleNormal="96" zoomScaleSheetLayoutView="90" workbookViewId="0">
      <selection activeCell="L3" sqref="L3:L25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bestFit="1" customWidth="1"/>
    <col min="5" max="5" width="11.28515625" style="4" bestFit="1" customWidth="1"/>
    <col min="6" max="6" width="9" style="4" bestFit="1" customWidth="1"/>
    <col min="7" max="7" width="10.5703125" style="4" bestFit="1" customWidth="1"/>
    <col min="8" max="8" width="7.7109375" style="4" bestFit="1" customWidth="1"/>
    <col min="9" max="9" width="14.140625" style="4" bestFit="1" customWidth="1"/>
    <col min="10" max="10" width="17.7109375" style="5" bestFit="1" customWidth="1"/>
    <col min="11" max="11" width="12.7109375" style="5" bestFit="1" customWidth="1"/>
    <col min="12" max="12" width="12.28515625" bestFit="1" customWidth="1"/>
    <col min="13" max="13" width="12.7109375" bestFit="1" customWidth="1"/>
    <col min="14" max="14" width="9.140625" bestFit="1" customWidth="1"/>
    <col min="15" max="15" width="8" bestFit="1" customWidth="1"/>
    <col min="16" max="16" width="10.5703125" bestFit="1" customWidth="1"/>
    <col min="17" max="17" width="7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112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10" t="s">
        <v>110</v>
      </c>
      <c r="C4" s="9" t="s">
        <v>14</v>
      </c>
      <c r="D4" s="10"/>
      <c r="E4" s="11">
        <v>3116279.24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4" t="s">
        <v>61</v>
      </c>
      <c r="C5" s="13" t="s">
        <v>18</v>
      </c>
      <c r="D5" s="14" t="s">
        <v>19</v>
      </c>
      <c r="E5" s="15">
        <v>-16721.161006629467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SUMIF($A$5:$A55,$M5,E$5:E55)</f>
        <v>-16721.161006629467</v>
      </c>
      <c r="O5" s="4">
        <f>SUMIF($A$5:$A55,$M5,F$5:F55)</f>
        <v>14359.050129827578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13" t="s">
        <v>16</v>
      </c>
      <c r="B6" s="14" t="s">
        <v>62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SUMIF($A$5:$A56,$M6,E$5:E56)</f>
        <v>0</v>
      </c>
      <c r="O6" s="4">
        <f>SUMIF($A$5:$A56,$M6,F$5:F56)</f>
        <v>-38012.427107731346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13" t="s">
        <v>16</v>
      </c>
      <c r="B7" s="14" t="s">
        <v>63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SUMIF($A$5:$A56,$M7,E$5:E56)</f>
        <v>0</v>
      </c>
      <c r="O7" s="4">
        <f>SUMIF($A$5:$A56,$M7,F$5:F56)</f>
        <v>0</v>
      </c>
      <c r="P7" s="4">
        <f>SUMIF($A$5:$A56,$M7,G$5:G56)</f>
        <v>678550.89198453305</v>
      </c>
      <c r="Q7" s="4">
        <f>SUMIF($A$5:$A56,$M7,H$5:H56)</f>
        <v>0</v>
      </c>
    </row>
    <row r="8" spans="1:17" x14ac:dyDescent="0.25">
      <c r="A8" s="13" t="s">
        <v>16</v>
      </c>
      <c r="B8" s="14" t="s">
        <v>64</v>
      </c>
      <c r="C8" s="13" t="s">
        <v>28</v>
      </c>
      <c r="D8" s="14" t="s">
        <v>19</v>
      </c>
      <c r="E8" s="15"/>
      <c r="F8" s="15">
        <v>178.28298181481659</v>
      </c>
      <c r="G8" s="15"/>
      <c r="H8" s="15"/>
      <c r="I8" s="16">
        <v>44880</v>
      </c>
      <c r="J8" s="16">
        <v>44927</v>
      </c>
      <c r="K8" s="16" t="s">
        <v>15</v>
      </c>
      <c r="L8" s="4"/>
      <c r="M8" s="5" t="s">
        <v>29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0</v>
      </c>
      <c r="Q8" s="4">
        <f>SUMIF($A$5:$A60,$M8,H$5:H60)</f>
        <v>-599</v>
      </c>
    </row>
    <row r="9" spans="1:17" x14ac:dyDescent="0.25">
      <c r="A9" s="13" t="s">
        <v>16</v>
      </c>
      <c r="B9" s="14" t="s">
        <v>64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4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4" t="s">
        <v>33</v>
      </c>
      <c r="C11" s="13" t="s">
        <v>34</v>
      </c>
      <c r="D11" s="14" t="s">
        <v>19</v>
      </c>
      <c r="E11" s="15"/>
      <c r="F11" s="15">
        <v>14180.767148012761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4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14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4" t="s">
        <v>82</v>
      </c>
      <c r="C14" s="13" t="s">
        <v>66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  <c r="M14" s="5"/>
    </row>
    <row r="15" spans="1:17" x14ac:dyDescent="0.25">
      <c r="A15" s="13" t="s">
        <v>23</v>
      </c>
      <c r="B15" s="14" t="s">
        <v>41</v>
      </c>
      <c r="C15" s="13" t="s">
        <v>67</v>
      </c>
      <c r="D15" s="14" t="s">
        <v>19</v>
      </c>
      <c r="E15" s="15"/>
      <c r="F15" s="15">
        <v>-38012.427107731346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4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4"/>
    </row>
    <row r="17" spans="1:12" x14ac:dyDescent="0.25">
      <c r="A17" s="13" t="s">
        <v>29</v>
      </c>
      <c r="B17" s="14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111</v>
      </c>
      <c r="K17" s="14"/>
      <c r="L17" s="4"/>
    </row>
    <row r="18" spans="1:12" x14ac:dyDescent="0.25">
      <c r="A18" s="13" t="s">
        <v>29</v>
      </c>
      <c r="B18" s="14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111</v>
      </c>
      <c r="J18" s="16" t="s">
        <v>111</v>
      </c>
      <c r="K18" s="14"/>
      <c r="L18" s="4"/>
    </row>
    <row r="19" spans="1:12" x14ac:dyDescent="0.25">
      <c r="A19" s="13" t="s">
        <v>29</v>
      </c>
      <c r="B19" s="14" t="s">
        <v>43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4"/>
    </row>
    <row r="20" spans="1:12" x14ac:dyDescent="0.25">
      <c r="A20" s="13" t="s">
        <v>26</v>
      </c>
      <c r="B20" s="14" t="s">
        <v>49</v>
      </c>
      <c r="C20" s="13" t="s">
        <v>50</v>
      </c>
      <c r="D20" s="14" t="s">
        <v>19</v>
      </c>
      <c r="E20" s="15"/>
      <c r="F20" s="15"/>
      <c r="G20" s="15">
        <v>678550.89198453305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4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4" t="s">
        <v>51</v>
      </c>
      <c r="C22" s="13" t="s">
        <v>53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4" t="s">
        <v>51</v>
      </c>
      <c r="C23" s="13" t="s">
        <v>54</v>
      </c>
      <c r="D23" s="14" t="s">
        <v>22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4" t="s">
        <v>49</v>
      </c>
      <c r="C24" s="13" t="s">
        <v>55</v>
      </c>
      <c r="D24" s="14" t="s">
        <v>19</v>
      </c>
      <c r="E24" s="15"/>
      <c r="F24" s="15"/>
      <c r="G24" s="15"/>
      <c r="H24" s="15">
        <v>-599</v>
      </c>
      <c r="I24" s="15"/>
      <c r="J24" s="16">
        <v>45658</v>
      </c>
      <c r="K24" s="14"/>
      <c r="L24" s="4"/>
    </row>
    <row r="25" spans="1:12" x14ac:dyDescent="0.25">
      <c r="A25" s="13" t="s">
        <v>29</v>
      </c>
      <c r="B25" s="14" t="s">
        <v>51</v>
      </c>
      <c r="C25" s="13" t="s">
        <v>30</v>
      </c>
      <c r="D25" s="14" t="s">
        <v>22</v>
      </c>
      <c r="E25" s="15"/>
      <c r="F25" s="15"/>
      <c r="G25" s="15"/>
      <c r="H25" s="15"/>
      <c r="I25" s="15"/>
      <c r="J25" s="14"/>
      <c r="K25" s="14"/>
    </row>
    <row r="26" spans="1:12" x14ac:dyDescent="0.25">
      <c r="A26" s="13" t="s">
        <v>29</v>
      </c>
      <c r="B26" s="14" t="s">
        <v>51</v>
      </c>
      <c r="C26" s="13" t="s">
        <v>54</v>
      </c>
      <c r="D26" s="14" t="s">
        <v>19</v>
      </c>
      <c r="E26" s="15"/>
      <c r="F26" s="15"/>
      <c r="G26" s="15"/>
      <c r="H26" s="15"/>
      <c r="I26" s="15"/>
      <c r="J26" s="14"/>
      <c r="K26" s="1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7" t="s">
        <v>56</v>
      </c>
      <c r="B56" s="17" t="s">
        <v>56</v>
      </c>
      <c r="C56" s="17" t="s">
        <v>56</v>
      </c>
      <c r="D56" s="17" t="s">
        <v>56</v>
      </c>
      <c r="E56" s="17"/>
      <c r="F56" s="17"/>
      <c r="G56" s="17"/>
      <c r="H56" s="17"/>
      <c r="I56" s="17"/>
      <c r="J56" s="17" t="s">
        <v>56</v>
      </c>
      <c r="K56" s="17" t="s">
        <v>56</v>
      </c>
    </row>
    <row r="57" spans="1:11" x14ac:dyDescent="0.25">
      <c r="D57" s="18" t="s">
        <v>57</v>
      </c>
      <c r="E57" s="4">
        <f>SUM(E5:E55)</f>
        <v>-16721.161006629467</v>
      </c>
      <c r="F57" s="4">
        <f t="shared" ref="F57:H57" si="0">SUM(F5:F55)</f>
        <v>-23653.376977903768</v>
      </c>
      <c r="G57" s="4">
        <f t="shared" si="0"/>
        <v>678550.89198453305</v>
      </c>
      <c r="H57" s="4">
        <f t="shared" si="0"/>
        <v>-599</v>
      </c>
    </row>
    <row r="58" spans="1:11" x14ac:dyDescent="0.25">
      <c r="D58" s="18"/>
      <c r="E58" s="19"/>
      <c r="F58" s="20"/>
      <c r="G58" s="21"/>
      <c r="H58" s="21"/>
    </row>
    <row r="59" spans="1:11" x14ac:dyDescent="0.25">
      <c r="C59" t="s">
        <v>58</v>
      </c>
      <c r="D59" s="22"/>
      <c r="E59" s="19"/>
      <c r="F59" s="19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F7D4-EA88-4D96-8A3B-2737224003EA}">
  <sheetPr>
    <tabColor theme="5" tint="0.39997558519241921"/>
  </sheetPr>
  <dimension ref="A1:Q54"/>
  <sheetViews>
    <sheetView view="pageBreakPreview" zoomScale="80" zoomScaleNormal="100" zoomScaleSheetLayoutView="80" workbookViewId="0">
      <selection activeCell="L3" sqref="L3:L25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bestFit="1" customWidth="1"/>
    <col min="5" max="5" width="12" style="4" bestFit="1" customWidth="1"/>
    <col min="6" max="6" width="9.42578125" style="4" bestFit="1" customWidth="1"/>
    <col min="7" max="7" width="10.85546875" style="4" bestFit="1" customWidth="1"/>
    <col min="8" max="8" width="10.140625" style="4" bestFit="1" customWidth="1"/>
    <col min="9" max="9" width="14.140625" style="4" bestFit="1" customWidth="1"/>
    <col min="10" max="10" width="17.7109375" style="5" bestFit="1" customWidth="1"/>
    <col min="11" max="11" width="12.7109375" style="5" bestFit="1" customWidth="1"/>
    <col min="12" max="12" width="11.85546875" bestFit="1" customWidth="1"/>
    <col min="13" max="13" width="12.7109375" bestFit="1" customWidth="1"/>
    <col min="14" max="15" width="9.42578125" bestFit="1" customWidth="1"/>
    <col min="16" max="17" width="10.140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109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30" t="s">
        <v>110</v>
      </c>
      <c r="C4" s="9" t="s">
        <v>14</v>
      </c>
      <c r="D4" s="10"/>
      <c r="E4" s="11">
        <v>1200944.1070433487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25" t="s">
        <v>17</v>
      </c>
      <c r="C5" s="13" t="s">
        <v>18</v>
      </c>
      <c r="D5" s="14" t="s">
        <v>19</v>
      </c>
      <c r="E5" s="15">
        <v>93455.707049044548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SUMIF($A$5:$A50,$M5,E$5:E50)</f>
        <v>93455.707049044548</v>
      </c>
      <c r="O5" s="4">
        <f>SUMIF($A$5:$A50,$M5,F$5:F50)</f>
        <v>78511.18602583115</v>
      </c>
      <c r="P5" s="4">
        <f>SUMIF($A$5:$A50,$M5,G$5:G50)</f>
        <v>0</v>
      </c>
      <c r="Q5" s="4">
        <f>SUMIF($A$5:$A50,$M5,H$5:H50)</f>
        <v>0</v>
      </c>
    </row>
    <row r="6" spans="1:17" x14ac:dyDescent="0.25">
      <c r="A6" s="13" t="s">
        <v>16</v>
      </c>
      <c r="B6" s="25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SUMIF($A$5:$A51,$M6,E$5:E51)</f>
        <v>0</v>
      </c>
      <c r="O6" s="4">
        <f>SUMIF($A$5:$A51,$M6,F$5:F51)</f>
        <v>-1760.8789534447715</v>
      </c>
      <c r="P6" s="4">
        <f>SUMIF($A$5:$A51,$M6,G$5:G51)</f>
        <v>0</v>
      </c>
      <c r="Q6" s="4">
        <f>SUMIF($A$5:$A51,$M6,H$5:H51)</f>
        <v>0</v>
      </c>
    </row>
    <row r="7" spans="1:17" x14ac:dyDescent="0.25">
      <c r="A7" s="13" t="s">
        <v>16</v>
      </c>
      <c r="B7" s="25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SUMIF($A$5:$A51,$M7,E$5:E51)</f>
        <v>0</v>
      </c>
      <c r="O7" s="4">
        <f>SUMIF($A$5:$A51,$M7,F$5:F51)</f>
        <v>0</v>
      </c>
      <c r="P7" s="4">
        <f>SUMIF($A$5:$A51,$M7,G$5:G51)</f>
        <v>144354.87883522036</v>
      </c>
      <c r="Q7" s="4">
        <f>SUMIF($A$5:$A51,$M7,H$5:H51)</f>
        <v>0</v>
      </c>
    </row>
    <row r="8" spans="1:17" x14ac:dyDescent="0.25">
      <c r="A8" s="13" t="s">
        <v>16</v>
      </c>
      <c r="B8" s="25" t="s">
        <v>27</v>
      </c>
      <c r="C8" s="13" t="s">
        <v>28</v>
      </c>
      <c r="D8" s="14" t="s">
        <v>19</v>
      </c>
      <c r="E8" s="15"/>
      <c r="F8" s="15">
        <v>72258.954383075703</v>
      </c>
      <c r="G8" s="15"/>
      <c r="H8" s="15"/>
      <c r="I8" s="16">
        <v>44880</v>
      </c>
      <c r="J8" s="16">
        <v>44927</v>
      </c>
      <c r="K8" s="16" t="s">
        <v>15</v>
      </c>
      <c r="L8" s="4"/>
      <c r="M8" s="5" t="s">
        <v>29</v>
      </c>
      <c r="N8" s="4">
        <f>SUMIF($A$5:$A55,$M8,E$5:E55)</f>
        <v>0</v>
      </c>
      <c r="O8" s="4">
        <f>SUMIF($A$5:$A55,$M8,F$5:F55)</f>
        <v>0</v>
      </c>
      <c r="P8" s="4">
        <f>SUMIF($A$5:$A55,$M8,G$5:G55)</f>
        <v>0</v>
      </c>
      <c r="Q8" s="4">
        <f>SUMIF($A$5:$A55,$M8,H$5:H55)</f>
        <v>159323</v>
      </c>
    </row>
    <row r="9" spans="1:17" x14ac:dyDescent="0.25">
      <c r="A9" s="13" t="s">
        <v>16</v>
      </c>
      <c r="B9" s="25" t="s">
        <v>27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25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25" t="s">
        <v>33</v>
      </c>
      <c r="C11" s="13" t="s">
        <v>34</v>
      </c>
      <c r="D11" s="14" t="s">
        <v>19</v>
      </c>
      <c r="E11" s="15"/>
      <c r="F11" s="15">
        <v>6252.231642755447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25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25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4" t="s">
        <v>82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</row>
    <row r="15" spans="1:17" x14ac:dyDescent="0.25">
      <c r="A15" s="13" t="s">
        <v>23</v>
      </c>
      <c r="B15" s="14" t="s">
        <v>41</v>
      </c>
      <c r="C15" s="13" t="s">
        <v>67</v>
      </c>
      <c r="D15" s="14" t="s">
        <v>19</v>
      </c>
      <c r="E15" s="15"/>
      <c r="F15" s="15">
        <v>-1760.8789534447715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4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4"/>
    </row>
    <row r="17" spans="1:12" x14ac:dyDescent="0.25">
      <c r="A17" s="13" t="s">
        <v>29</v>
      </c>
      <c r="B17" s="14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111</v>
      </c>
      <c r="K17" s="14"/>
      <c r="L17" s="4"/>
    </row>
    <row r="18" spans="1:12" x14ac:dyDescent="0.25">
      <c r="A18" s="13" t="s">
        <v>29</v>
      </c>
      <c r="B18" s="14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111</v>
      </c>
      <c r="J18" s="16" t="s">
        <v>111</v>
      </c>
      <c r="K18" s="14"/>
      <c r="L18" s="4"/>
    </row>
    <row r="19" spans="1:12" x14ac:dyDescent="0.25">
      <c r="A19" s="13" t="s">
        <v>29</v>
      </c>
      <c r="B19" s="14" t="s">
        <v>43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4"/>
    </row>
    <row r="20" spans="1:12" x14ac:dyDescent="0.25">
      <c r="A20" s="13" t="s">
        <v>26</v>
      </c>
      <c r="B20" s="25" t="s">
        <v>49</v>
      </c>
      <c r="C20" s="13" t="s">
        <v>50</v>
      </c>
      <c r="D20" s="14" t="s">
        <v>19</v>
      </c>
      <c r="E20" s="15"/>
      <c r="F20" s="15"/>
      <c r="G20" s="15">
        <v>144354.87883522036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25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25" t="s">
        <v>51</v>
      </c>
      <c r="C22" s="13" t="s">
        <v>53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25" t="s">
        <v>51</v>
      </c>
      <c r="C23" s="13" t="s">
        <v>54</v>
      </c>
      <c r="D23" s="14" t="s">
        <v>19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25" t="s">
        <v>49</v>
      </c>
      <c r="C24" s="13" t="s">
        <v>55</v>
      </c>
      <c r="D24" s="14" t="s">
        <v>19</v>
      </c>
      <c r="E24" s="15"/>
      <c r="F24" s="15"/>
      <c r="G24" s="15"/>
      <c r="H24" s="15">
        <v>159323</v>
      </c>
      <c r="I24" s="15"/>
      <c r="J24" s="16">
        <v>45658</v>
      </c>
      <c r="K24" s="14"/>
      <c r="L24" s="4"/>
    </row>
    <row r="25" spans="1:12" x14ac:dyDescent="0.25">
      <c r="A25" s="13" t="s">
        <v>29</v>
      </c>
      <c r="B25" s="25" t="s">
        <v>51</v>
      </c>
      <c r="C25" s="13" t="s">
        <v>30</v>
      </c>
      <c r="D25" s="14" t="s">
        <v>22</v>
      </c>
      <c r="E25" s="15"/>
      <c r="F25" s="15"/>
      <c r="G25" s="15"/>
      <c r="H25" s="15"/>
      <c r="I25" s="15"/>
      <c r="J25" s="14"/>
      <c r="K25" s="14"/>
    </row>
    <row r="26" spans="1:12" x14ac:dyDescent="0.25">
      <c r="A26" s="13" t="s">
        <v>29</v>
      </c>
      <c r="B26" s="25" t="s">
        <v>51</v>
      </c>
      <c r="C26" s="13" t="s">
        <v>54</v>
      </c>
      <c r="D26" s="14" t="s">
        <v>19</v>
      </c>
      <c r="E26" s="15"/>
      <c r="F26" s="15"/>
      <c r="G26" s="15"/>
      <c r="H26" s="15"/>
      <c r="I26" s="15"/>
      <c r="J26" s="14"/>
      <c r="K26" s="1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7" t="s">
        <v>56</v>
      </c>
      <c r="B51" s="17" t="s">
        <v>56</v>
      </c>
      <c r="C51" s="17" t="s">
        <v>56</v>
      </c>
      <c r="D51" s="17" t="s">
        <v>56</v>
      </c>
      <c r="E51" s="17"/>
      <c r="F51" s="17"/>
      <c r="G51" s="17"/>
      <c r="H51" s="17"/>
      <c r="I51" s="17"/>
      <c r="J51" s="17" t="s">
        <v>56</v>
      </c>
      <c r="K51" s="17" t="s">
        <v>56</v>
      </c>
    </row>
    <row r="52" spans="1:11" x14ac:dyDescent="0.25">
      <c r="D52" s="18" t="s">
        <v>57</v>
      </c>
      <c r="E52" s="4">
        <f>SUM(E5:E50)</f>
        <v>93455.707049044548</v>
      </c>
      <c r="F52" s="4">
        <f>SUM(F5:F50)</f>
        <v>76750.307072386378</v>
      </c>
      <c r="G52" s="4">
        <f>SUM(G5:G50)</f>
        <v>144354.87883522036</v>
      </c>
      <c r="H52" s="4">
        <f>SUM(H5:H50)</f>
        <v>159323</v>
      </c>
    </row>
    <row r="53" spans="1:11" x14ac:dyDescent="0.25">
      <c r="D53" s="18"/>
      <c r="E53" s="19"/>
      <c r="F53" s="20"/>
      <c r="G53" s="21"/>
      <c r="H53" s="21"/>
    </row>
    <row r="54" spans="1:11" x14ac:dyDescent="0.25">
      <c r="C54" t="s">
        <v>58</v>
      </c>
      <c r="D54" s="22"/>
      <c r="E54" s="19"/>
      <c r="F54" s="19"/>
    </row>
  </sheetData>
  <mergeCells count="1">
    <mergeCell ref="E2:H2"/>
  </mergeCells>
  <pageMargins left="0.7" right="0.7" top="0.75" bottom="0.75" header="0.3" footer="0.3"/>
  <pageSetup scale="4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6F98-6D04-4A3C-80FF-E863A7D3CEC0}">
  <sheetPr>
    <tabColor theme="5" tint="0.39997558519241921"/>
    <pageSetUpPr fitToPage="1"/>
  </sheetPr>
  <dimension ref="A1:Q60"/>
  <sheetViews>
    <sheetView view="pageBreakPreview" topLeftCell="D1" zoomScale="90" zoomScaleNormal="80" zoomScaleSheetLayoutView="90" workbookViewId="0">
      <selection activeCell="N22" sqref="N22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88" bestFit="1" customWidth="1"/>
    <col min="4" max="4" width="22.140625" style="5" bestFit="1" customWidth="1"/>
    <col min="5" max="5" width="12" style="4" bestFit="1" customWidth="1"/>
    <col min="6" max="8" width="11" style="4" bestFit="1" customWidth="1"/>
    <col min="9" max="9" width="11.5703125" style="4" bestFit="1" customWidth="1"/>
    <col min="10" max="10" width="17" style="5" bestFit="1" customWidth="1"/>
    <col min="11" max="11" width="10" style="5" bestFit="1" customWidth="1"/>
    <col min="12" max="12" width="41.42578125" bestFit="1" customWidth="1"/>
    <col min="13" max="13" width="14.140625" bestFit="1" customWidth="1"/>
    <col min="14" max="14" width="15.140625" bestFit="1" customWidth="1"/>
    <col min="15" max="15" width="12.5703125" bestFit="1" customWidth="1"/>
    <col min="16" max="16" width="12" bestFit="1" customWidth="1"/>
    <col min="17" max="17" width="10.8554687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88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10" t="s">
        <v>89</v>
      </c>
      <c r="C4" s="9" t="s">
        <v>14</v>
      </c>
      <c r="D4" s="10" t="s">
        <v>19</v>
      </c>
      <c r="E4" s="11">
        <v>79226429.39799802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4" t="s">
        <v>61</v>
      </c>
      <c r="C5" s="13" t="s">
        <v>18</v>
      </c>
      <c r="D5" s="14" t="s">
        <v>19</v>
      </c>
      <c r="E5" s="15">
        <v>6079649.37631464</v>
      </c>
      <c r="F5" s="15"/>
      <c r="G5" s="15"/>
      <c r="H5" s="15"/>
      <c r="I5" s="16">
        <v>44579</v>
      </c>
      <c r="J5" s="16">
        <v>44866</v>
      </c>
      <c r="K5" s="14" t="s">
        <v>15</v>
      </c>
      <c r="L5" s="4"/>
      <c r="M5" s="5" t="s">
        <v>16</v>
      </c>
      <c r="N5" s="4">
        <f>SUMIF($A$5:$A56,$M5,E$5:E56)</f>
        <v>7053607.749314636</v>
      </c>
      <c r="O5" s="4">
        <f>SUMIF($A$5:$A56,$M5,F$5:F56)</f>
        <v>6059929.2249008268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3" t="s">
        <v>16</v>
      </c>
      <c r="B6" s="25" t="s">
        <v>90</v>
      </c>
      <c r="C6" s="13" t="s">
        <v>91</v>
      </c>
      <c r="D6" s="14" t="s">
        <v>22</v>
      </c>
      <c r="E6" s="15">
        <v>973958.37299999595</v>
      </c>
      <c r="F6" s="15"/>
      <c r="G6" s="15"/>
      <c r="H6" s="15"/>
      <c r="I6" s="16">
        <v>44732</v>
      </c>
      <c r="J6" s="16">
        <v>44743</v>
      </c>
      <c r="K6" s="16" t="s">
        <v>15</v>
      </c>
      <c r="L6" s="4"/>
      <c r="M6" s="5" t="s">
        <v>23</v>
      </c>
      <c r="N6" s="4">
        <f>SUMIF($A$5:$A57,$M6,E$5:E57)</f>
        <v>0</v>
      </c>
      <c r="O6" s="4">
        <f>SUMIF($A$5:$A57,$M6,F$5:F57)</f>
        <v>-659368.08573302627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3" t="s">
        <v>16</v>
      </c>
      <c r="B7" s="14" t="s">
        <v>92</v>
      </c>
      <c r="C7" s="13" t="s">
        <v>93</v>
      </c>
      <c r="D7" s="14" t="s">
        <v>22</v>
      </c>
      <c r="E7" s="15"/>
      <c r="F7" s="15"/>
      <c r="G7" s="15"/>
      <c r="H7" s="15"/>
      <c r="I7" s="16">
        <v>44662</v>
      </c>
      <c r="J7" s="16">
        <v>44692</v>
      </c>
      <c r="K7" s="16" t="s">
        <v>15</v>
      </c>
      <c r="L7" s="4"/>
      <c r="M7" s="5" t="s">
        <v>26</v>
      </c>
      <c r="N7" s="4">
        <f>SUMIF($A$5:$A57,$M7,E$5:E57)</f>
        <v>0</v>
      </c>
      <c r="O7" s="4">
        <f>SUMIF($A$5:$A57,$M7,F$5:F57)</f>
        <v>0</v>
      </c>
      <c r="P7" s="4">
        <f>SUMIF($A$5:$A57,$M7,G$5:G57)</f>
        <v>4845092.5176266432</v>
      </c>
      <c r="Q7" s="4">
        <f>SUMIF($A$5:$A57,$M7,H$5:H57)</f>
        <v>0</v>
      </c>
    </row>
    <row r="8" spans="1:17" x14ac:dyDescent="0.25">
      <c r="A8" s="13" t="s">
        <v>16</v>
      </c>
      <c r="B8" s="14" t="s">
        <v>94</v>
      </c>
      <c r="C8" s="13" t="s">
        <v>95</v>
      </c>
      <c r="D8" s="14" t="s">
        <v>22</v>
      </c>
      <c r="E8" s="15"/>
      <c r="F8" s="15"/>
      <c r="G8" s="15"/>
      <c r="H8" s="15"/>
      <c r="I8" s="16">
        <v>44760</v>
      </c>
      <c r="J8" s="16">
        <v>44791</v>
      </c>
      <c r="K8" s="16" t="s">
        <v>15</v>
      </c>
      <c r="L8" s="4"/>
      <c r="M8" s="5" t="s">
        <v>29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0</v>
      </c>
      <c r="Q8" s="4">
        <f>SUMIF($A$5:$A61,$M8,H$5:H61)</f>
        <v>2295909.1727572381</v>
      </c>
    </row>
    <row r="9" spans="1:17" x14ac:dyDescent="0.25">
      <c r="A9" s="13" t="s">
        <v>16</v>
      </c>
      <c r="B9" s="14" t="s">
        <v>63</v>
      </c>
      <c r="C9" s="13" t="s">
        <v>96</v>
      </c>
      <c r="D9" s="14" t="s">
        <v>22</v>
      </c>
      <c r="E9" s="15"/>
      <c r="F9" s="15"/>
      <c r="G9" s="15"/>
      <c r="H9" s="15"/>
      <c r="I9" s="16">
        <v>44847</v>
      </c>
      <c r="J9" s="16">
        <v>44927</v>
      </c>
      <c r="K9" s="16" t="s">
        <v>15</v>
      </c>
      <c r="L9" s="4"/>
    </row>
    <row r="10" spans="1:17" x14ac:dyDescent="0.25">
      <c r="A10" s="13" t="s">
        <v>16</v>
      </c>
      <c r="B10" s="14" t="s">
        <v>64</v>
      </c>
      <c r="C10" s="13" t="s">
        <v>28</v>
      </c>
      <c r="D10" s="14" t="s">
        <v>19</v>
      </c>
      <c r="E10" s="15"/>
      <c r="F10" s="15">
        <v>2707337.7619153261</v>
      </c>
      <c r="G10" s="15"/>
      <c r="H10" s="15"/>
      <c r="I10" s="16">
        <v>44880</v>
      </c>
      <c r="J10" s="16">
        <v>44927</v>
      </c>
      <c r="K10" s="16" t="s">
        <v>15</v>
      </c>
      <c r="L10" s="4"/>
    </row>
    <row r="11" spans="1:17" x14ac:dyDescent="0.25">
      <c r="A11" s="13" t="s">
        <v>16</v>
      </c>
      <c r="B11" s="14" t="s">
        <v>97</v>
      </c>
      <c r="C11" s="13" t="s">
        <v>30</v>
      </c>
      <c r="D11" s="14" t="s">
        <v>22</v>
      </c>
      <c r="E11" s="15"/>
      <c r="F11" s="15"/>
      <c r="G11" s="15"/>
      <c r="H11" s="15"/>
      <c r="I11" s="16">
        <v>44880</v>
      </c>
      <c r="J11" s="16">
        <v>45004</v>
      </c>
      <c r="K11" s="16" t="s">
        <v>15</v>
      </c>
      <c r="L11" s="4"/>
    </row>
    <row r="12" spans="1:17" x14ac:dyDescent="0.25">
      <c r="A12" s="13" t="s">
        <v>16</v>
      </c>
      <c r="B12" s="14" t="s">
        <v>31</v>
      </c>
      <c r="C12" s="13" t="s">
        <v>98</v>
      </c>
      <c r="D12" s="14" t="s">
        <v>22</v>
      </c>
      <c r="E12" s="15"/>
      <c r="F12" s="15"/>
      <c r="G12" s="15"/>
      <c r="H12" s="15"/>
      <c r="I12" s="16">
        <v>44917</v>
      </c>
      <c r="J12" s="16">
        <v>45019</v>
      </c>
      <c r="K12" s="16" t="s">
        <v>15</v>
      </c>
      <c r="L12" s="4"/>
      <c r="M12" s="5"/>
    </row>
    <row r="13" spans="1:17" x14ac:dyDescent="0.25">
      <c r="A13" s="13" t="s">
        <v>16</v>
      </c>
      <c r="B13" s="14" t="s">
        <v>33</v>
      </c>
      <c r="C13" s="13" t="s">
        <v>99</v>
      </c>
      <c r="D13" s="14" t="s">
        <v>19</v>
      </c>
      <c r="E13" s="15"/>
      <c r="F13" s="15">
        <v>206881.31278140843</v>
      </c>
      <c r="G13" s="15"/>
      <c r="H13" s="15"/>
      <c r="I13" s="16">
        <v>44974</v>
      </c>
      <c r="J13" s="16">
        <v>45004</v>
      </c>
      <c r="K13" s="16" t="s">
        <v>15</v>
      </c>
      <c r="L13" s="4"/>
    </row>
    <row r="14" spans="1:17" x14ac:dyDescent="0.25">
      <c r="A14" s="13" t="s">
        <v>16</v>
      </c>
      <c r="B14" s="14" t="s">
        <v>100</v>
      </c>
      <c r="C14" s="13" t="s">
        <v>101</v>
      </c>
      <c r="D14" s="14" t="s">
        <v>19</v>
      </c>
      <c r="E14" s="15"/>
      <c r="F14" s="15">
        <v>1061770.1906205863</v>
      </c>
      <c r="G14" s="15"/>
      <c r="H14" s="15"/>
      <c r="I14" s="16">
        <v>45019</v>
      </c>
      <c r="J14" s="16">
        <v>45065</v>
      </c>
      <c r="K14" s="16" t="s">
        <v>15</v>
      </c>
      <c r="L14" s="4"/>
      <c r="M14" s="26"/>
    </row>
    <row r="15" spans="1:17" x14ac:dyDescent="0.25">
      <c r="A15" s="13" t="s">
        <v>16</v>
      </c>
      <c r="B15" s="14" t="s">
        <v>102</v>
      </c>
      <c r="C15" s="13" t="s">
        <v>36</v>
      </c>
      <c r="D15" s="14" t="s">
        <v>22</v>
      </c>
      <c r="E15" s="15"/>
      <c r="F15" s="15"/>
      <c r="G15" s="15"/>
      <c r="H15" s="15"/>
      <c r="I15" s="16">
        <v>45019</v>
      </c>
      <c r="J15" s="16">
        <v>45017</v>
      </c>
      <c r="K15" s="16" t="s">
        <v>15</v>
      </c>
      <c r="L15" s="4"/>
    </row>
    <row r="16" spans="1:17" x14ac:dyDescent="0.25">
      <c r="A16" s="13" t="s">
        <v>16</v>
      </c>
      <c r="B16" s="14" t="s">
        <v>37</v>
      </c>
      <c r="C16" s="13" t="s">
        <v>38</v>
      </c>
      <c r="D16" s="14" t="s">
        <v>22</v>
      </c>
      <c r="E16" s="15"/>
      <c r="F16" s="15"/>
      <c r="G16" s="15"/>
      <c r="H16" s="15"/>
      <c r="I16" s="16">
        <v>45086</v>
      </c>
      <c r="J16" s="16">
        <v>45116</v>
      </c>
      <c r="K16" s="16" t="s">
        <v>15</v>
      </c>
      <c r="L16" s="4"/>
    </row>
    <row r="17" spans="1:14" x14ac:dyDescent="0.25">
      <c r="A17" s="13" t="s">
        <v>16</v>
      </c>
      <c r="B17" s="14" t="s">
        <v>103</v>
      </c>
      <c r="C17" s="13" t="s">
        <v>104</v>
      </c>
      <c r="D17" s="14" t="s">
        <v>19</v>
      </c>
      <c r="E17" s="15"/>
      <c r="F17" s="15">
        <v>1003941.7430835068</v>
      </c>
      <c r="G17" s="15"/>
      <c r="H17" s="15"/>
      <c r="I17" s="16">
        <v>45093</v>
      </c>
      <c r="J17" s="16">
        <v>45123</v>
      </c>
      <c r="K17" s="16" t="s">
        <v>15</v>
      </c>
      <c r="L17" s="4"/>
      <c r="M17" s="26"/>
    </row>
    <row r="18" spans="1:14" x14ac:dyDescent="0.25">
      <c r="A18" s="13" t="s">
        <v>16</v>
      </c>
      <c r="B18" s="14" t="s">
        <v>105</v>
      </c>
      <c r="C18" s="13" t="s">
        <v>106</v>
      </c>
      <c r="D18" s="14" t="s">
        <v>19</v>
      </c>
      <c r="E18" s="15"/>
      <c r="F18" s="15">
        <v>1079998.2164999992</v>
      </c>
      <c r="G18" s="15"/>
      <c r="H18" s="15"/>
      <c r="I18" s="16">
        <v>45100</v>
      </c>
      <c r="J18" s="16">
        <v>45108</v>
      </c>
      <c r="K18" s="16" t="s">
        <v>15</v>
      </c>
      <c r="L18" s="4"/>
      <c r="M18" s="26"/>
    </row>
    <row r="19" spans="1:14" x14ac:dyDescent="0.25">
      <c r="A19" s="13" t="s">
        <v>23</v>
      </c>
      <c r="B19" s="14" t="s">
        <v>65</v>
      </c>
      <c r="C19" s="13" t="s">
        <v>66</v>
      </c>
      <c r="D19" s="14" t="s">
        <v>22</v>
      </c>
      <c r="E19" s="15"/>
      <c r="F19" s="15"/>
      <c r="G19" s="15"/>
      <c r="H19" s="15"/>
      <c r="I19" s="16">
        <v>45135</v>
      </c>
      <c r="J19" s="16">
        <v>45165</v>
      </c>
      <c r="K19" s="16" t="s">
        <v>15</v>
      </c>
    </row>
    <row r="20" spans="1:14" x14ac:dyDescent="0.25">
      <c r="A20" s="13" t="s">
        <v>23</v>
      </c>
      <c r="B20" s="14" t="s">
        <v>41</v>
      </c>
      <c r="C20" s="13" t="s">
        <v>67</v>
      </c>
      <c r="D20" s="14" t="s">
        <v>19</v>
      </c>
      <c r="E20" s="15"/>
      <c r="F20" s="15">
        <v>-659368.08573302627</v>
      </c>
      <c r="G20" s="15"/>
      <c r="H20" s="15"/>
      <c r="I20" s="16">
        <v>45138</v>
      </c>
      <c r="J20" s="16">
        <v>45138</v>
      </c>
      <c r="K20" s="16" t="s">
        <v>15</v>
      </c>
      <c r="L20" s="4"/>
    </row>
    <row r="21" spans="1:14" x14ac:dyDescent="0.25">
      <c r="A21" s="13" t="s">
        <v>29</v>
      </c>
      <c r="B21" s="14" t="s">
        <v>43</v>
      </c>
      <c r="C21" s="13" t="s">
        <v>44</v>
      </c>
      <c r="D21" s="14" t="s">
        <v>19</v>
      </c>
      <c r="E21" s="15"/>
      <c r="F21" s="15"/>
      <c r="G21" s="15"/>
      <c r="H21" s="15"/>
      <c r="I21" s="16">
        <v>45215</v>
      </c>
      <c r="J21" s="16">
        <v>45292</v>
      </c>
      <c r="K21" s="14"/>
      <c r="L21" s="4"/>
    </row>
    <row r="22" spans="1:14" x14ac:dyDescent="0.25">
      <c r="A22" s="13" t="s">
        <v>29</v>
      </c>
      <c r="B22" s="14" t="s">
        <v>43</v>
      </c>
      <c r="C22" s="13" t="s">
        <v>46</v>
      </c>
      <c r="D22" s="14" t="s">
        <v>19</v>
      </c>
      <c r="E22" s="15"/>
      <c r="F22" s="15"/>
      <c r="G22" s="15"/>
      <c r="H22" s="15"/>
      <c r="I22" s="16">
        <v>45245</v>
      </c>
      <c r="J22" s="16">
        <v>45292</v>
      </c>
      <c r="K22" s="14"/>
      <c r="L22" s="27"/>
    </row>
    <row r="23" spans="1:14" x14ac:dyDescent="0.25">
      <c r="A23" s="13" t="s">
        <v>29</v>
      </c>
      <c r="B23" s="14" t="s">
        <v>43</v>
      </c>
      <c r="C23" s="13" t="s">
        <v>47</v>
      </c>
      <c r="D23" s="14" t="s">
        <v>19</v>
      </c>
      <c r="E23" s="15"/>
      <c r="F23" s="15"/>
      <c r="G23" s="15"/>
      <c r="H23" s="15"/>
      <c r="I23" s="16" t="s">
        <v>45</v>
      </c>
      <c r="J23" s="16">
        <v>45292</v>
      </c>
      <c r="K23" s="14"/>
      <c r="L23" s="27"/>
    </row>
    <row r="24" spans="1:14" x14ac:dyDescent="0.25">
      <c r="A24" s="13" t="s">
        <v>29</v>
      </c>
      <c r="B24" s="14" t="s">
        <v>51</v>
      </c>
      <c r="C24" s="13" t="s">
        <v>48</v>
      </c>
      <c r="D24" s="14" t="s">
        <v>22</v>
      </c>
      <c r="E24" s="15"/>
      <c r="F24" s="15"/>
      <c r="G24" s="15"/>
      <c r="H24" s="15"/>
      <c r="I24" s="15"/>
      <c r="J24" s="14"/>
      <c r="K24" s="14"/>
    </row>
    <row r="25" spans="1:14" x14ac:dyDescent="0.25">
      <c r="A25" s="13" t="s">
        <v>26</v>
      </c>
      <c r="B25" s="14" t="s">
        <v>49</v>
      </c>
      <c r="C25" s="13" t="s">
        <v>50</v>
      </c>
      <c r="D25" s="14" t="s">
        <v>19</v>
      </c>
      <c r="E25" s="15"/>
      <c r="F25" s="15"/>
      <c r="G25" s="15">
        <v>4845092.5176266432</v>
      </c>
      <c r="H25" s="15"/>
      <c r="I25" s="16"/>
      <c r="J25" s="16">
        <v>45292</v>
      </c>
      <c r="K25" s="14"/>
      <c r="L25" s="4"/>
      <c r="N25" s="28"/>
    </row>
    <row r="26" spans="1:14" x14ac:dyDescent="0.25">
      <c r="A26" s="13" t="s">
        <v>29</v>
      </c>
      <c r="B26" s="14" t="s">
        <v>51</v>
      </c>
      <c r="C26" s="13" t="s">
        <v>52</v>
      </c>
      <c r="D26" s="14" t="s">
        <v>22</v>
      </c>
      <c r="E26" s="15"/>
      <c r="F26" s="15"/>
      <c r="G26" s="15"/>
      <c r="H26" s="15"/>
      <c r="I26" s="15"/>
      <c r="J26" s="16"/>
      <c r="K26" s="14"/>
      <c r="L26" s="4"/>
    </row>
    <row r="27" spans="1:14" x14ac:dyDescent="0.25">
      <c r="A27" s="13" t="s">
        <v>29</v>
      </c>
      <c r="B27" s="14" t="s">
        <v>51</v>
      </c>
      <c r="C27" s="13" t="s">
        <v>53</v>
      </c>
      <c r="D27" s="14" t="s">
        <v>22</v>
      </c>
      <c r="E27" s="15"/>
      <c r="F27" s="15"/>
      <c r="G27" s="15"/>
      <c r="H27" s="15"/>
      <c r="I27" s="15"/>
      <c r="J27" s="14"/>
      <c r="K27" s="14"/>
    </row>
    <row r="28" spans="1:14" x14ac:dyDescent="0.25">
      <c r="A28" s="13" t="s">
        <v>29</v>
      </c>
      <c r="B28" s="14" t="s">
        <v>49</v>
      </c>
      <c r="C28" s="13" t="s">
        <v>55</v>
      </c>
      <c r="D28" s="14" t="s">
        <v>19</v>
      </c>
      <c r="E28" s="15"/>
      <c r="F28" s="15"/>
      <c r="G28" s="15"/>
      <c r="H28" s="15">
        <v>2295909.1727572381</v>
      </c>
      <c r="I28" s="15"/>
      <c r="J28" s="16">
        <v>45658</v>
      </c>
      <c r="K28" s="14"/>
      <c r="L28" s="4"/>
    </row>
    <row r="29" spans="1:14" x14ac:dyDescent="0.25">
      <c r="A29" s="13" t="s">
        <v>29</v>
      </c>
      <c r="B29" s="14" t="s">
        <v>51</v>
      </c>
      <c r="C29" s="13" t="s">
        <v>30</v>
      </c>
      <c r="D29" s="14" t="s">
        <v>22</v>
      </c>
      <c r="E29" s="15"/>
      <c r="F29" s="15"/>
      <c r="G29" s="15"/>
      <c r="H29" s="15"/>
      <c r="I29" s="15"/>
      <c r="J29" s="14"/>
      <c r="K29" s="14"/>
    </row>
    <row r="30" spans="1:14" x14ac:dyDescent="0.25">
      <c r="A30" s="13" t="s">
        <v>29</v>
      </c>
      <c r="B30" s="14" t="s">
        <v>51</v>
      </c>
      <c r="C30" s="13" t="s">
        <v>107</v>
      </c>
      <c r="D30" s="14" t="s">
        <v>19</v>
      </c>
      <c r="E30" s="15"/>
      <c r="F30" s="15"/>
      <c r="G30" s="15"/>
      <c r="H30" s="15"/>
      <c r="I30" s="15"/>
      <c r="J30" s="14"/>
      <c r="K30" s="14"/>
    </row>
    <row r="31" spans="1:14" x14ac:dyDescent="0.25">
      <c r="A31" s="13" t="s">
        <v>29</v>
      </c>
      <c r="B31" s="14" t="s">
        <v>51</v>
      </c>
      <c r="C31" s="13" t="s">
        <v>108</v>
      </c>
      <c r="D31" s="14" t="s">
        <v>19</v>
      </c>
      <c r="E31" s="15"/>
      <c r="F31" s="15"/>
      <c r="G31" s="15"/>
      <c r="H31" s="15"/>
      <c r="I31" s="15"/>
      <c r="J31" s="14"/>
      <c r="K31" s="14"/>
      <c r="M31" s="29"/>
    </row>
    <row r="32" spans="1:14" x14ac:dyDescent="0.25">
      <c r="A32" s="13"/>
      <c r="B32" s="14"/>
      <c r="C32" s="13"/>
      <c r="D32" s="14"/>
      <c r="E32" s="15"/>
      <c r="F32" s="15"/>
      <c r="G32" s="15"/>
      <c r="H32" s="15"/>
      <c r="I32" s="15"/>
      <c r="J32" s="14"/>
      <c r="K32" s="14"/>
      <c r="M32" s="29"/>
    </row>
    <row r="33" spans="1:14" x14ac:dyDescent="0.25">
      <c r="A33" s="13"/>
      <c r="B33" s="14"/>
      <c r="C33" s="13"/>
      <c r="D33" s="14"/>
      <c r="E33" s="15"/>
      <c r="F33" s="15"/>
      <c r="G33" s="15"/>
      <c r="H33" s="15"/>
      <c r="I33" s="15"/>
      <c r="J33" s="14"/>
      <c r="K33" s="14"/>
      <c r="L33" s="4"/>
      <c r="M33" s="4"/>
      <c r="N33" s="4"/>
    </row>
    <row r="34" spans="1:14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  <c r="L34" s="4"/>
    </row>
    <row r="35" spans="1:14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  <c r="L35" s="4"/>
      <c r="M35" s="4"/>
      <c r="N35" s="4"/>
    </row>
    <row r="36" spans="1:14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4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  <c r="L37" s="4"/>
    </row>
    <row r="38" spans="1:14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4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4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4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4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4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4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4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4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4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4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3"/>
      <c r="B56" s="13"/>
      <c r="C56" s="13"/>
      <c r="D56" s="14"/>
      <c r="E56" s="15"/>
      <c r="F56" s="15"/>
      <c r="G56" s="15"/>
      <c r="H56" s="15"/>
      <c r="I56" s="15"/>
      <c r="J56" s="14"/>
      <c r="K56" s="14"/>
    </row>
    <row r="57" spans="1:11" x14ac:dyDescent="0.25">
      <c r="A57" s="17" t="s">
        <v>56</v>
      </c>
      <c r="B57" s="17" t="s">
        <v>56</v>
      </c>
      <c r="C57" s="17" t="s">
        <v>56</v>
      </c>
      <c r="D57" s="17" t="s">
        <v>56</v>
      </c>
      <c r="E57" s="17"/>
      <c r="F57" s="17"/>
      <c r="G57" s="17"/>
      <c r="H57" s="17"/>
      <c r="I57" s="17"/>
      <c r="J57" s="17" t="s">
        <v>56</v>
      </c>
      <c r="K57" s="17" t="s">
        <v>56</v>
      </c>
    </row>
    <row r="58" spans="1:11" x14ac:dyDescent="0.25">
      <c r="D58" s="18" t="s">
        <v>57</v>
      </c>
      <c r="E58" s="4">
        <f>SUM(E5:E56)</f>
        <v>7053607.749314636</v>
      </c>
      <c r="F58" s="4">
        <f t="shared" ref="F58:H58" si="0">SUM(F5:F56)</f>
        <v>5400561.1391678005</v>
      </c>
      <c r="G58" s="4">
        <f t="shared" si="0"/>
        <v>4845092.5176266432</v>
      </c>
      <c r="H58" s="4">
        <f t="shared" si="0"/>
        <v>2295909.1727572381</v>
      </c>
    </row>
    <row r="59" spans="1:11" x14ac:dyDescent="0.25">
      <c r="D59" s="18"/>
      <c r="E59" s="19"/>
      <c r="F59" s="20"/>
      <c r="G59" s="21"/>
      <c r="H59" s="21"/>
    </row>
    <row r="60" spans="1:11" x14ac:dyDescent="0.25">
      <c r="C60" t="s">
        <v>58</v>
      </c>
      <c r="D60" s="22"/>
      <c r="E60" s="19"/>
      <c r="F60" s="19"/>
    </row>
  </sheetData>
  <mergeCells count="1">
    <mergeCell ref="E2:H2"/>
  </mergeCells>
  <pageMargins left="0.7" right="0.7" top="0.75" bottom="0.75" header="0.3" footer="0.3"/>
  <pageSetup scale="46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D968-0225-448E-9485-5A31571533DF}">
  <sheetPr>
    <tabColor theme="5" tint="0.39997558519241921"/>
  </sheetPr>
  <dimension ref="A1:Q56"/>
  <sheetViews>
    <sheetView view="pageBreakPreview" zoomScale="80" zoomScaleNormal="96" zoomScaleSheetLayoutView="80" workbookViewId="0">
      <selection activeCell="L3" sqref="L3:L14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bestFit="1" customWidth="1"/>
    <col min="5" max="5" width="7.7109375" style="4" bestFit="1" customWidth="1"/>
    <col min="6" max="7" width="10.140625" style="4" bestFit="1" customWidth="1"/>
    <col min="8" max="8" width="9.42578125" style="4" bestFit="1" customWidth="1"/>
    <col min="9" max="9" width="14.140625" style="4" bestFit="1" customWidth="1"/>
    <col min="10" max="10" width="17.7109375" style="5" bestFit="1" customWidth="1"/>
    <col min="11" max="11" width="12.7109375" style="5" bestFit="1" customWidth="1"/>
    <col min="12" max="12" width="10.5703125" bestFit="1" customWidth="1"/>
    <col min="13" max="13" width="12.7109375" bestFit="1" customWidth="1"/>
    <col min="14" max="15" width="4.140625" bestFit="1" customWidth="1"/>
    <col min="16" max="16" width="10.140625" bestFit="1" customWidth="1"/>
    <col min="17" max="17" width="9.42578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84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10" t="s">
        <v>85</v>
      </c>
      <c r="C4" s="9" t="s">
        <v>86</v>
      </c>
      <c r="D4" s="10" t="s">
        <v>19</v>
      </c>
      <c r="E4" s="11"/>
      <c r="F4" s="11">
        <v>731039</v>
      </c>
      <c r="G4" s="11"/>
      <c r="H4" s="11"/>
      <c r="I4" s="11"/>
      <c r="J4" s="12">
        <v>44958</v>
      </c>
      <c r="K4" s="10" t="s">
        <v>15</v>
      </c>
      <c r="L4" s="4"/>
    </row>
    <row r="5" spans="1:17" x14ac:dyDescent="0.25">
      <c r="A5" s="13" t="s">
        <v>16</v>
      </c>
      <c r="B5" s="14" t="s">
        <v>31</v>
      </c>
      <c r="C5" s="13" t="s">
        <v>32</v>
      </c>
      <c r="D5" s="14" t="s">
        <v>22</v>
      </c>
      <c r="E5" s="15"/>
      <c r="F5" s="15"/>
      <c r="G5" s="15"/>
      <c r="H5" s="15"/>
      <c r="I5" s="16">
        <v>44917</v>
      </c>
      <c r="J5" s="16">
        <v>44927</v>
      </c>
      <c r="K5" s="14" t="s">
        <v>15</v>
      </c>
      <c r="L5" s="4"/>
    </row>
    <row r="6" spans="1:17" x14ac:dyDescent="0.25">
      <c r="A6" s="13" t="s">
        <v>29</v>
      </c>
      <c r="B6" s="14" t="s">
        <v>87</v>
      </c>
      <c r="C6" s="13" t="s">
        <v>48</v>
      </c>
      <c r="D6" s="14" t="s">
        <v>22</v>
      </c>
      <c r="E6" s="15"/>
      <c r="F6" s="15"/>
      <c r="G6" s="15"/>
      <c r="H6" s="15"/>
      <c r="I6" s="16"/>
      <c r="J6" s="16"/>
      <c r="K6" s="14"/>
      <c r="L6" s="4"/>
    </row>
    <row r="7" spans="1:17" x14ac:dyDescent="0.25">
      <c r="A7" s="13" t="s">
        <v>26</v>
      </c>
      <c r="B7" s="14" t="s">
        <v>49</v>
      </c>
      <c r="C7" s="13" t="s">
        <v>50</v>
      </c>
      <c r="D7" s="14" t="s">
        <v>19</v>
      </c>
      <c r="E7" s="15"/>
      <c r="F7" s="15"/>
      <c r="G7" s="15">
        <v>128637</v>
      </c>
      <c r="H7" s="15"/>
      <c r="I7" s="16"/>
      <c r="J7" s="16">
        <v>45292</v>
      </c>
      <c r="K7" s="14"/>
      <c r="L7" s="4"/>
      <c r="M7" s="5" t="s">
        <v>16</v>
      </c>
      <c r="N7" s="4">
        <f>SUMIF($A$7:$A52,$M7,E$7:E52)</f>
        <v>0</v>
      </c>
      <c r="O7" s="4">
        <f>SUMIF($A$7:$A52,$M7,F$7:F52)</f>
        <v>0</v>
      </c>
      <c r="P7" s="4">
        <f>SUMIF($A$7:$A52,$M7,G$7:G52)</f>
        <v>0</v>
      </c>
      <c r="Q7" s="4">
        <f>SUMIF($A$7:$A52,$M7,H$7:H52)</f>
        <v>0</v>
      </c>
    </row>
    <row r="8" spans="1:17" x14ac:dyDescent="0.25">
      <c r="A8" s="13" t="s">
        <v>29</v>
      </c>
      <c r="B8" s="14" t="s">
        <v>51</v>
      </c>
      <c r="C8" s="13" t="s">
        <v>52</v>
      </c>
      <c r="D8" s="14" t="s">
        <v>22</v>
      </c>
      <c r="E8" s="15"/>
      <c r="F8" s="15"/>
      <c r="G8" s="15"/>
      <c r="H8" s="15"/>
      <c r="I8" s="16"/>
      <c r="J8" s="16"/>
      <c r="K8" s="16"/>
      <c r="L8" s="4"/>
      <c r="M8" s="5" t="s">
        <v>23</v>
      </c>
      <c r="N8" s="4">
        <f>SUMIF($A$7:$A53,$M8,E$7:E53)</f>
        <v>0</v>
      </c>
      <c r="O8" s="4">
        <f>SUMIF($A$7:$A53,$M8,F$7:F53)</f>
        <v>0</v>
      </c>
      <c r="P8" s="4">
        <f>SUMIF($A$7:$A53,$M8,G$7:G53)</f>
        <v>0</v>
      </c>
      <c r="Q8" s="4">
        <f>SUMIF($A$7:$A53,$M8,H$7:H53)</f>
        <v>0</v>
      </c>
    </row>
    <row r="9" spans="1:17" x14ac:dyDescent="0.25">
      <c r="A9" s="13" t="s">
        <v>29</v>
      </c>
      <c r="B9" s="14" t="s">
        <v>51</v>
      </c>
      <c r="C9" s="13" t="s">
        <v>48</v>
      </c>
      <c r="D9" s="14" t="s">
        <v>22</v>
      </c>
      <c r="E9" s="15"/>
      <c r="F9" s="15"/>
      <c r="G9" s="15"/>
      <c r="H9" s="15"/>
      <c r="I9" s="16"/>
      <c r="J9" s="16"/>
      <c r="K9" s="16"/>
      <c r="L9" s="4"/>
      <c r="M9" s="5" t="s">
        <v>26</v>
      </c>
      <c r="N9" s="4">
        <f>SUMIF($A$7:$A53,$M9,E$7:E53)</f>
        <v>0</v>
      </c>
      <c r="O9" s="4">
        <f>SUMIF($A$7:$A53,$M9,F$7:F53)</f>
        <v>0</v>
      </c>
      <c r="P9" s="4">
        <f>SUMIF($A$7:$A53,$M9,G$7:G53)</f>
        <v>128637</v>
      </c>
      <c r="Q9" s="4">
        <f>SUMIF($A$7:$A53,$M9,H$7:H53)</f>
        <v>0</v>
      </c>
    </row>
    <row r="10" spans="1:17" x14ac:dyDescent="0.25">
      <c r="A10" s="13" t="s">
        <v>29</v>
      </c>
      <c r="B10" s="14" t="s">
        <v>51</v>
      </c>
      <c r="C10" s="13" t="s">
        <v>53</v>
      </c>
      <c r="D10" s="14" t="s">
        <v>22</v>
      </c>
      <c r="E10" s="15"/>
      <c r="F10" s="15"/>
      <c r="G10" s="15"/>
      <c r="H10" s="15"/>
      <c r="I10" s="16"/>
      <c r="J10" s="16"/>
      <c r="K10" s="14"/>
      <c r="L10" s="4"/>
      <c r="M10" s="5" t="s">
        <v>29</v>
      </c>
      <c r="N10" s="4">
        <f>SUMIF($A$7:$A57,$M10,E$7:E57)</f>
        <v>0</v>
      </c>
      <c r="O10" s="4">
        <f>SUMIF($A$7:$A57,$M10,F$7:F57)</f>
        <v>0</v>
      </c>
      <c r="P10" s="4">
        <f>SUMIF($A$7:$A57,$M10,G$7:G57)</f>
        <v>0</v>
      </c>
      <c r="Q10" s="4">
        <f>SUMIF($A$7:$A57,$M10,H$7:H57)</f>
        <v>55333</v>
      </c>
    </row>
    <row r="11" spans="1:17" x14ac:dyDescent="0.25">
      <c r="A11" s="13" t="s">
        <v>29</v>
      </c>
      <c r="B11" s="14" t="s">
        <v>51</v>
      </c>
      <c r="C11" s="13" t="s">
        <v>54</v>
      </c>
      <c r="D11" s="14" t="s">
        <v>19</v>
      </c>
      <c r="E11" s="15"/>
      <c r="F11" s="15"/>
      <c r="G11" s="15"/>
      <c r="H11" s="15"/>
      <c r="I11" s="16"/>
      <c r="J11" s="16"/>
      <c r="K11" s="14"/>
      <c r="L11" s="4"/>
    </row>
    <row r="12" spans="1:17" x14ac:dyDescent="0.25">
      <c r="A12" s="13" t="s">
        <v>29</v>
      </c>
      <c r="B12" s="14" t="s">
        <v>49</v>
      </c>
      <c r="C12" s="13" t="s">
        <v>55</v>
      </c>
      <c r="D12" s="14" t="s">
        <v>19</v>
      </c>
      <c r="E12" s="15"/>
      <c r="F12" s="15"/>
      <c r="G12" s="15"/>
      <c r="H12" s="15">
        <v>55333</v>
      </c>
      <c r="I12" s="16"/>
      <c r="J12" s="16">
        <v>45658</v>
      </c>
      <c r="K12" s="14"/>
      <c r="L12" s="4"/>
    </row>
    <row r="13" spans="1:17" x14ac:dyDescent="0.25">
      <c r="A13" s="13" t="s">
        <v>29</v>
      </c>
      <c r="B13" s="14" t="s">
        <v>51</v>
      </c>
      <c r="C13" s="13" t="s">
        <v>30</v>
      </c>
      <c r="D13" s="14" t="s">
        <v>22</v>
      </c>
      <c r="E13" s="15"/>
      <c r="F13" s="15"/>
      <c r="G13" s="15"/>
      <c r="H13" s="15"/>
      <c r="I13" s="16"/>
      <c r="J13" s="16"/>
      <c r="K13" s="14"/>
      <c r="L13" s="4"/>
    </row>
    <row r="14" spans="1:17" x14ac:dyDescent="0.25">
      <c r="A14" s="13" t="s">
        <v>29</v>
      </c>
      <c r="B14" s="14" t="s">
        <v>51</v>
      </c>
      <c r="C14" s="13" t="s">
        <v>54</v>
      </c>
      <c r="D14" s="14" t="s">
        <v>19</v>
      </c>
      <c r="E14" s="15"/>
      <c r="F14" s="15"/>
      <c r="G14" s="15"/>
      <c r="H14" s="15"/>
      <c r="I14" s="16"/>
      <c r="J14" s="16"/>
      <c r="K14" s="14"/>
      <c r="L14" s="4"/>
      <c r="M14" s="5"/>
    </row>
    <row r="15" spans="1:17" x14ac:dyDescent="0.25">
      <c r="A15" s="13"/>
      <c r="B15" s="13"/>
      <c r="C15" s="13"/>
      <c r="D15" s="14"/>
      <c r="E15" s="15"/>
      <c r="F15" s="15"/>
      <c r="G15" s="15"/>
      <c r="H15" s="15"/>
      <c r="I15" s="16"/>
      <c r="J15" s="14"/>
      <c r="K15" s="14"/>
    </row>
    <row r="16" spans="1:17" x14ac:dyDescent="0.25">
      <c r="A16" s="13"/>
      <c r="B16" s="13"/>
      <c r="C16" s="13"/>
      <c r="D16" s="14"/>
      <c r="E16" s="15"/>
      <c r="F16" s="15"/>
      <c r="G16" s="15"/>
      <c r="H16" s="15"/>
      <c r="I16" s="16"/>
      <c r="J16" s="16"/>
      <c r="K16" s="14"/>
    </row>
    <row r="17" spans="1:11" x14ac:dyDescent="0.25">
      <c r="A17" s="13"/>
      <c r="B17" s="13"/>
      <c r="C17" s="13"/>
      <c r="D17" s="14"/>
      <c r="E17" s="15"/>
      <c r="F17" s="15"/>
      <c r="G17" s="15"/>
      <c r="H17" s="15"/>
      <c r="I17" s="16"/>
      <c r="J17" s="14"/>
      <c r="K17" s="14"/>
    </row>
    <row r="18" spans="1:11" x14ac:dyDescent="0.25">
      <c r="A18" s="13"/>
      <c r="B18" s="13"/>
      <c r="C18" s="13"/>
      <c r="D18" s="14"/>
      <c r="E18" s="15"/>
      <c r="F18" s="15"/>
      <c r="G18" s="15"/>
      <c r="H18" s="15"/>
      <c r="I18" s="16"/>
      <c r="J18" s="14"/>
      <c r="K18" s="14"/>
    </row>
    <row r="19" spans="1:11" x14ac:dyDescent="0.25">
      <c r="A19" s="13"/>
      <c r="B19" s="13"/>
      <c r="C19" s="13"/>
      <c r="D19" s="14"/>
      <c r="E19" s="15"/>
      <c r="F19" s="15"/>
      <c r="G19" s="15"/>
      <c r="H19" s="15"/>
      <c r="I19" s="16"/>
      <c r="J19" s="14"/>
      <c r="K19" s="14"/>
    </row>
    <row r="20" spans="1:11" x14ac:dyDescent="0.25">
      <c r="A20" s="13"/>
      <c r="B20" s="13"/>
      <c r="C20" s="13"/>
      <c r="D20" s="14"/>
      <c r="E20" s="15"/>
      <c r="F20" s="15"/>
      <c r="G20" s="15"/>
      <c r="H20" s="15"/>
      <c r="I20" s="16"/>
      <c r="J20" s="14"/>
      <c r="K20" s="14"/>
    </row>
    <row r="21" spans="1:11" x14ac:dyDescent="0.25">
      <c r="A21" s="13"/>
      <c r="B21" s="13"/>
      <c r="C21" s="13"/>
      <c r="D21" s="14"/>
      <c r="E21" s="15"/>
      <c r="F21" s="15"/>
      <c r="G21" s="15"/>
      <c r="H21" s="15"/>
      <c r="I21" s="15"/>
      <c r="J21" s="16"/>
      <c r="K21" s="14"/>
    </row>
    <row r="22" spans="1:11" x14ac:dyDescent="0.25">
      <c r="A22" s="13"/>
      <c r="B22" s="13"/>
      <c r="C22" s="13"/>
      <c r="D22" s="14"/>
      <c r="E22" s="15"/>
      <c r="F22" s="15"/>
      <c r="G22" s="15"/>
      <c r="H22" s="15"/>
      <c r="I22" s="15"/>
      <c r="J22" s="14"/>
      <c r="K22" s="14"/>
    </row>
    <row r="23" spans="1:11" x14ac:dyDescent="0.25">
      <c r="A23" s="13"/>
      <c r="B23" s="13"/>
      <c r="C23" s="13"/>
      <c r="D23" s="14"/>
      <c r="E23" s="15"/>
      <c r="F23" s="15"/>
      <c r="G23" s="15"/>
      <c r="H23" s="15"/>
      <c r="I23" s="15"/>
      <c r="J23" s="14"/>
      <c r="K23" s="14"/>
    </row>
    <row r="24" spans="1:11" x14ac:dyDescent="0.25">
      <c r="A24" s="13"/>
      <c r="B24" s="13"/>
      <c r="C24" s="13"/>
      <c r="D24" s="14"/>
      <c r="E24" s="15"/>
      <c r="F24" s="15"/>
      <c r="G24" s="15"/>
      <c r="H24" s="15"/>
      <c r="I24" s="15"/>
      <c r="J24" s="14"/>
      <c r="K24" s="14"/>
    </row>
    <row r="25" spans="1:11" x14ac:dyDescent="0.25">
      <c r="A25" s="13"/>
      <c r="B25" s="13"/>
      <c r="C25" s="13"/>
      <c r="D25" s="14"/>
      <c r="E25" s="15"/>
      <c r="F25" s="15"/>
      <c r="G25" s="15"/>
      <c r="H25" s="15"/>
      <c r="I25" s="15"/>
      <c r="J25" s="14"/>
      <c r="K25" s="14"/>
    </row>
    <row r="26" spans="1:11" x14ac:dyDescent="0.25">
      <c r="A26" s="13"/>
      <c r="B26" s="13"/>
      <c r="C26" s="13"/>
      <c r="D26" s="14"/>
      <c r="E26" s="15"/>
      <c r="F26" s="15"/>
      <c r="G26" s="15"/>
      <c r="H26" s="15"/>
      <c r="I26" s="15"/>
      <c r="J26" s="14"/>
      <c r="K26" s="14"/>
    </row>
    <row r="27" spans="1:11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1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1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1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1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1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7" t="s">
        <v>56</v>
      </c>
      <c r="B53" s="17" t="s">
        <v>56</v>
      </c>
      <c r="C53" s="17" t="s">
        <v>56</v>
      </c>
      <c r="D53" s="17" t="s">
        <v>56</v>
      </c>
      <c r="E53" s="17"/>
      <c r="F53" s="17"/>
      <c r="G53" s="17"/>
      <c r="H53" s="17"/>
      <c r="I53" s="17"/>
      <c r="J53" s="17" t="s">
        <v>56</v>
      </c>
      <c r="K53" s="17" t="s">
        <v>56</v>
      </c>
    </row>
    <row r="54" spans="1:11" x14ac:dyDescent="0.25">
      <c r="D54" s="18" t="s">
        <v>57</v>
      </c>
      <c r="E54" s="4">
        <f>SUM(E7:E52)</f>
        <v>0</v>
      </c>
      <c r="F54" s="4">
        <f t="shared" ref="F54:H54" si="0">SUM(F7:F52)</f>
        <v>0</v>
      </c>
      <c r="G54" s="4">
        <f t="shared" si="0"/>
        <v>128637</v>
      </c>
      <c r="H54" s="4">
        <f t="shared" si="0"/>
        <v>55333</v>
      </c>
    </row>
    <row r="55" spans="1:11" x14ac:dyDescent="0.25">
      <c r="D55" s="18"/>
      <c r="E55" s="19"/>
      <c r="F55" s="20"/>
      <c r="G55" s="21"/>
      <c r="H55" s="21"/>
    </row>
    <row r="56" spans="1:11" x14ac:dyDescent="0.25">
      <c r="C56" t="s">
        <v>58</v>
      </c>
      <c r="D56" s="22"/>
      <c r="E56" s="19"/>
      <c r="F56" s="19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1D286-EA13-4A97-9B4C-32D38A2411C0}">
  <sheetPr>
    <tabColor theme="5" tint="0.39997558519241921"/>
  </sheetPr>
  <dimension ref="A1:Q59"/>
  <sheetViews>
    <sheetView view="pageBreakPreview" topLeftCell="B1" zoomScale="96" zoomScaleNormal="96" zoomScaleSheetLayoutView="96" workbookViewId="0">
      <selection activeCell="L3" sqref="L3:L25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88" bestFit="1" customWidth="1"/>
    <col min="4" max="4" width="17.7109375" style="5" bestFit="1" customWidth="1"/>
    <col min="5" max="5" width="11.5703125" style="4" bestFit="1" customWidth="1"/>
    <col min="6" max="6" width="10.5703125" style="4" bestFit="1" customWidth="1"/>
    <col min="7" max="7" width="11.5703125" style="4" bestFit="1" customWidth="1"/>
    <col min="8" max="8" width="10.5703125" style="4" bestFit="1" customWidth="1"/>
    <col min="9" max="9" width="10.85546875" style="4" bestFit="1" customWidth="1"/>
    <col min="10" max="10" width="13.140625" style="5" bestFit="1" customWidth="1"/>
    <col min="11" max="11" width="10" style="5" bestFit="1" customWidth="1"/>
    <col min="12" max="12" width="41.42578125" bestFit="1" customWidth="1"/>
    <col min="13" max="13" width="11.28515625" bestFit="1" customWidth="1"/>
    <col min="14" max="14" width="13.140625" bestFit="1" customWidth="1"/>
    <col min="15" max="15" width="11.140625" bestFit="1" customWidth="1"/>
    <col min="16" max="16" width="12" bestFit="1" customWidth="1"/>
    <col min="17" max="17" width="11.140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118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60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10" t="s">
        <v>110</v>
      </c>
      <c r="C4" s="9" t="s">
        <v>14</v>
      </c>
      <c r="D4" s="10"/>
      <c r="E4" s="11">
        <v>57271528.439999998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4" t="s">
        <v>17</v>
      </c>
      <c r="C5" s="13" t="s">
        <v>18</v>
      </c>
      <c r="D5" s="14" t="s">
        <v>19</v>
      </c>
      <c r="E5" s="15">
        <v>10984815.00710398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SUMIF($A$5:$A55,$M5,E$5:E55)</f>
        <v>10984815.00710398</v>
      </c>
      <c r="O5" s="4">
        <f>SUMIF($A$5:$A55,$M5,F$5:F55)</f>
        <v>3613291.428572908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13" t="s">
        <v>16</v>
      </c>
      <c r="B6" s="14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SUMIF($A$5:$A56,$M6,E$5:E56)</f>
        <v>0</v>
      </c>
      <c r="O6" s="4">
        <f>SUMIF($A$5:$A56,$M6,F$5:F56)</f>
        <v>-547277.22680032253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13" t="s">
        <v>16</v>
      </c>
      <c r="B7" s="14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SUMIF($A$5:$A56,$M7,E$5:E56)</f>
        <v>0</v>
      </c>
      <c r="O7" s="4">
        <f>SUMIF($A$5:$A56,$M7,F$5:F56)</f>
        <v>0</v>
      </c>
      <c r="P7" s="4">
        <f>SUMIF($A$5:$A56,$M7,G$5:G56)</f>
        <v>15683225.795780391</v>
      </c>
      <c r="Q7" s="4">
        <f>SUMIF($A$5:$A56,$M7,H$5:H56)</f>
        <v>0</v>
      </c>
    </row>
    <row r="8" spans="1:17" x14ac:dyDescent="0.25">
      <c r="A8" s="13" t="s">
        <v>16</v>
      </c>
      <c r="B8" s="14" t="s">
        <v>119</v>
      </c>
      <c r="C8" s="13" t="s">
        <v>28</v>
      </c>
      <c r="D8" s="14" t="s">
        <v>19</v>
      </c>
      <c r="E8" s="15"/>
      <c r="F8" s="15">
        <v>3285997.375801608</v>
      </c>
      <c r="G8" s="15"/>
      <c r="H8" s="15"/>
      <c r="I8" s="16">
        <v>44880</v>
      </c>
      <c r="J8" s="16">
        <v>44927</v>
      </c>
      <c r="K8" s="14" t="s">
        <v>15</v>
      </c>
      <c r="L8" s="4"/>
      <c r="M8" s="5" t="s">
        <v>29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0</v>
      </c>
      <c r="Q8" s="4">
        <f>SUMIF($A$5:$A60,$M8,H$5:H60)</f>
        <v>9615358.0272343159</v>
      </c>
    </row>
    <row r="9" spans="1:17" x14ac:dyDescent="0.25">
      <c r="A9" s="13" t="s">
        <v>16</v>
      </c>
      <c r="B9" s="14" t="s">
        <v>119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4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4" t="s">
        <v>33</v>
      </c>
      <c r="C11" s="13" t="s">
        <v>34</v>
      </c>
      <c r="D11" s="14" t="s">
        <v>19</v>
      </c>
      <c r="E11" s="15"/>
      <c r="F11" s="15">
        <v>327294.05277130008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4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14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4" t="s">
        <v>82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</row>
    <row r="15" spans="1:17" x14ac:dyDescent="0.25">
      <c r="A15" s="13" t="s">
        <v>23</v>
      </c>
      <c r="B15" s="14" t="s">
        <v>41</v>
      </c>
      <c r="C15" s="13" t="s">
        <v>67</v>
      </c>
      <c r="D15" s="14" t="s">
        <v>19</v>
      </c>
      <c r="E15" s="15"/>
      <c r="F15" s="15">
        <v>-547277.22680032253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4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4"/>
    </row>
    <row r="17" spans="1:12" x14ac:dyDescent="0.25">
      <c r="A17" s="13" t="s">
        <v>29</v>
      </c>
      <c r="B17" s="14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/>
      <c r="L17" s="27"/>
    </row>
    <row r="18" spans="1:12" x14ac:dyDescent="0.25">
      <c r="A18" s="13" t="s">
        <v>29</v>
      </c>
      <c r="B18" s="14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/>
      <c r="L18" s="4"/>
    </row>
    <row r="19" spans="1:12" x14ac:dyDescent="0.25">
      <c r="A19" s="13" t="s">
        <v>29</v>
      </c>
      <c r="B19" s="14" t="s">
        <v>43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4"/>
    </row>
    <row r="20" spans="1:12" x14ac:dyDescent="0.25">
      <c r="A20" s="13" t="s">
        <v>26</v>
      </c>
      <c r="B20" s="14" t="s">
        <v>49</v>
      </c>
      <c r="C20" s="13" t="s">
        <v>50</v>
      </c>
      <c r="D20" s="14" t="s">
        <v>19</v>
      </c>
      <c r="E20" s="15"/>
      <c r="F20" s="15"/>
      <c r="G20" s="15">
        <v>15683225.795780391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4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4" t="s">
        <v>51</v>
      </c>
      <c r="C22" s="13" t="s">
        <v>53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4" t="s">
        <v>51</v>
      </c>
      <c r="C23" s="13" t="s">
        <v>54</v>
      </c>
      <c r="D23" s="14" t="s">
        <v>22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4" t="s">
        <v>49</v>
      </c>
      <c r="C24" s="13" t="s">
        <v>55</v>
      </c>
      <c r="D24" s="14" t="s">
        <v>19</v>
      </c>
      <c r="E24" s="15"/>
      <c r="F24" s="15"/>
      <c r="G24" s="15"/>
      <c r="H24" s="15">
        <v>9615358.0272343159</v>
      </c>
      <c r="I24" s="15"/>
      <c r="J24" s="16">
        <v>45658</v>
      </c>
      <c r="K24" s="14"/>
      <c r="L24" s="4"/>
    </row>
    <row r="25" spans="1:12" x14ac:dyDescent="0.25">
      <c r="A25" s="13" t="s">
        <v>29</v>
      </c>
      <c r="B25" s="14" t="s">
        <v>51</v>
      </c>
      <c r="C25" s="13" t="s">
        <v>30</v>
      </c>
      <c r="D25" s="14" t="s">
        <v>22</v>
      </c>
      <c r="E25" s="15"/>
      <c r="F25" s="15"/>
      <c r="G25" s="15"/>
      <c r="H25" s="15"/>
      <c r="I25" s="15"/>
      <c r="J25" s="14"/>
      <c r="K25" s="14"/>
      <c r="L25" s="4"/>
    </row>
    <row r="26" spans="1:12" x14ac:dyDescent="0.25">
      <c r="A26" s="13" t="s">
        <v>29</v>
      </c>
      <c r="B26" s="14" t="s">
        <v>51</v>
      </c>
      <c r="C26" s="13" t="s">
        <v>54</v>
      </c>
      <c r="D26" s="14" t="s">
        <v>19</v>
      </c>
      <c r="E26" s="15"/>
      <c r="F26" s="15"/>
      <c r="G26" s="15"/>
      <c r="H26" s="15"/>
      <c r="I26" s="15"/>
      <c r="J26" s="14"/>
      <c r="K26" s="14"/>
      <c r="L26" s="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7" t="s">
        <v>56</v>
      </c>
      <c r="B56" s="17" t="s">
        <v>56</v>
      </c>
      <c r="C56" s="17" t="s">
        <v>56</v>
      </c>
      <c r="D56" s="17" t="s">
        <v>56</v>
      </c>
      <c r="E56" s="17"/>
      <c r="F56" s="17"/>
      <c r="G56" s="17"/>
      <c r="H56" s="17"/>
      <c r="I56" s="17"/>
      <c r="J56" s="17" t="s">
        <v>56</v>
      </c>
      <c r="K56" s="17" t="s">
        <v>56</v>
      </c>
    </row>
    <row r="57" spans="1:11" x14ac:dyDescent="0.25">
      <c r="D57" s="18" t="s">
        <v>57</v>
      </c>
      <c r="E57" s="4">
        <f>SUM(E5:E55)</f>
        <v>10984815.00710398</v>
      </c>
      <c r="F57" s="4">
        <f t="shared" ref="F57:H57" si="0">SUM(F5:F55)</f>
        <v>3066014.2017725855</v>
      </c>
      <c r="G57" s="4">
        <f t="shared" si="0"/>
        <v>15683225.795780391</v>
      </c>
      <c r="H57" s="4">
        <f t="shared" si="0"/>
        <v>9615358.0272343159</v>
      </c>
    </row>
    <row r="58" spans="1:11" x14ac:dyDescent="0.25">
      <c r="D58" s="18"/>
      <c r="E58" s="19"/>
      <c r="F58" s="20"/>
      <c r="G58" s="21"/>
      <c r="H58" s="21"/>
    </row>
    <row r="59" spans="1:11" x14ac:dyDescent="0.25">
      <c r="C59" t="s">
        <v>58</v>
      </c>
      <c r="D59" s="22"/>
      <c r="E59" s="19"/>
      <c r="F59" s="19"/>
    </row>
  </sheetData>
  <mergeCells count="1">
    <mergeCell ref="E2:H2"/>
  </mergeCells>
  <pageMargins left="0.7" right="0.7" top="0.75" bottom="0.75" header="0.3" footer="0.3"/>
  <pageSetup scale="43" fitToHeight="0" orientation="landscape" r:id="rId1"/>
  <colBreaks count="1" manualBreakCount="1">
    <brk id="11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5FBA-7EC7-4413-828F-CA51F6750AC3}">
  <sheetPr>
    <tabColor theme="5" tint="0.39997558519241921"/>
  </sheetPr>
  <dimension ref="A1:Q59"/>
  <sheetViews>
    <sheetView view="pageBreakPreview" zoomScale="80" zoomScaleNormal="96" zoomScaleSheetLayoutView="80" workbookViewId="0">
      <selection activeCell="L3" sqref="L3:L26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bestFit="1" customWidth="1"/>
    <col min="5" max="5" width="13.42578125" style="4" bestFit="1" customWidth="1"/>
    <col min="6" max="6" width="12.28515625" style="4" bestFit="1" customWidth="1"/>
    <col min="7" max="7" width="12" style="4" bestFit="1" customWidth="1"/>
    <col min="8" max="8" width="12.28515625" style="4" bestFit="1" customWidth="1"/>
    <col min="9" max="9" width="14.140625" style="4" bestFit="1" customWidth="1"/>
    <col min="10" max="10" width="17.7109375" style="5" bestFit="1" customWidth="1"/>
    <col min="11" max="11" width="16.5703125" style="5" customWidth="1"/>
    <col min="12" max="12" width="13.42578125" bestFit="1" customWidth="1"/>
    <col min="13" max="13" width="12.7109375" bestFit="1" customWidth="1"/>
    <col min="14" max="15" width="12.28515625" bestFit="1" customWidth="1"/>
    <col min="16" max="16" width="12" bestFit="1" customWidth="1"/>
    <col min="17" max="17" width="12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116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9" t="s">
        <v>117</v>
      </c>
      <c r="C4" s="9" t="s">
        <v>14</v>
      </c>
      <c r="D4" s="10"/>
      <c r="E4" s="11">
        <v>32257877.72219716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3" t="s">
        <v>17</v>
      </c>
      <c r="C5" s="13" t="s">
        <v>18</v>
      </c>
      <c r="D5" s="14" t="s">
        <v>19</v>
      </c>
      <c r="E5" s="15">
        <v>5823940.3342562467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SUMIF($A$5:$A55,$M5,E$5:E55)</f>
        <v>5823940.3342562467</v>
      </c>
      <c r="O5" s="4">
        <f>SUMIF($A$5:$A55,$M5,F$5:F55)</f>
        <v>3807662.4154556841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13" t="s">
        <v>16</v>
      </c>
      <c r="B6" s="13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SUMIF($A$5:$A56,$M6,E$5:E56)</f>
        <v>0</v>
      </c>
      <c r="O6" s="4">
        <f>SUMIF($A$5:$A56,$M6,F$5:F56)</f>
        <v>0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13" t="s">
        <v>16</v>
      </c>
      <c r="B7" s="13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SUMIF($A$5:$A56,$M7,E$5:E56)</f>
        <v>0</v>
      </c>
      <c r="O7" s="4">
        <f>SUMIF($A$5:$A56,$M7,F$5:F56)</f>
        <v>0</v>
      </c>
      <c r="P7" s="4">
        <f>SUMIF($A$5:$A56,$M7,G$5:G56)</f>
        <v>-1871068.424438484</v>
      </c>
      <c r="Q7" s="4">
        <f>SUMIF($A$5:$A56,$M7,H$5:H56)</f>
        <v>0</v>
      </c>
    </row>
    <row r="8" spans="1:17" x14ac:dyDescent="0.25">
      <c r="A8" s="13" t="s">
        <v>16</v>
      </c>
      <c r="B8" s="13" t="s">
        <v>27</v>
      </c>
      <c r="C8" s="13" t="s">
        <v>28</v>
      </c>
      <c r="D8" s="14" t="s">
        <v>19</v>
      </c>
      <c r="E8" s="15"/>
      <c r="F8" s="15">
        <v>3639447.5671482086</v>
      </c>
      <c r="G8" s="15"/>
      <c r="H8" s="15"/>
      <c r="I8" s="16">
        <v>44880</v>
      </c>
      <c r="J8" s="16">
        <v>44927</v>
      </c>
      <c r="K8" s="14" t="s">
        <v>15</v>
      </c>
      <c r="L8" s="4"/>
      <c r="M8" s="5" t="s">
        <v>29</v>
      </c>
      <c r="N8" s="4">
        <f>SUMIF($A$5:$A60,$M8,E$5:E60)</f>
        <v>0</v>
      </c>
      <c r="O8" s="4">
        <f>SUMIF($A$5:$A60,$M8,F$5:F60)</f>
        <v>-210645.70137400925</v>
      </c>
      <c r="P8" s="4">
        <f>SUMIF($A$5:$A60,$M8,G$5:G60)</f>
        <v>0</v>
      </c>
      <c r="Q8" s="4">
        <f>SUMIF($A$5:$A60,$M8,H$5:H60)</f>
        <v>2035552.3505382538</v>
      </c>
    </row>
    <row r="9" spans="1:17" x14ac:dyDescent="0.25">
      <c r="A9" s="13" t="s">
        <v>16</v>
      </c>
      <c r="B9" s="13" t="s">
        <v>27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3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3" t="s">
        <v>33</v>
      </c>
      <c r="C11" s="13" t="s">
        <v>34</v>
      </c>
      <c r="D11" s="14" t="s">
        <v>19</v>
      </c>
      <c r="E11" s="15"/>
      <c r="F11" s="15">
        <v>168214.84830747545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3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23</v>
      </c>
      <c r="B13" s="13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3" t="s">
        <v>39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  <c r="M14" s="5"/>
    </row>
    <row r="15" spans="1:17" x14ac:dyDescent="0.25">
      <c r="A15" s="13" t="s">
        <v>29</v>
      </c>
      <c r="B15" s="13" t="s">
        <v>41</v>
      </c>
      <c r="C15" s="13" t="s">
        <v>42</v>
      </c>
      <c r="D15" s="14" t="s">
        <v>19</v>
      </c>
      <c r="E15" s="15"/>
      <c r="F15" s="15">
        <v>-210645.70137400925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3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37544</v>
      </c>
      <c r="J16" s="16" t="s">
        <v>45</v>
      </c>
      <c r="K16" s="14"/>
      <c r="L16" s="4"/>
    </row>
    <row r="17" spans="1:12" x14ac:dyDescent="0.25">
      <c r="A17" s="13" t="s">
        <v>29</v>
      </c>
      <c r="B17" s="13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/>
      <c r="L17" s="4"/>
    </row>
    <row r="18" spans="1:12" x14ac:dyDescent="0.25">
      <c r="A18" s="13" t="s">
        <v>29</v>
      </c>
      <c r="B18" s="13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/>
      <c r="L18" s="4"/>
    </row>
    <row r="19" spans="1:12" x14ac:dyDescent="0.25">
      <c r="A19" s="13" t="s">
        <v>26</v>
      </c>
      <c r="B19" s="13" t="s">
        <v>49</v>
      </c>
      <c r="C19" s="13" t="s">
        <v>50</v>
      </c>
      <c r="D19" s="14" t="s">
        <v>19</v>
      </c>
      <c r="E19" s="15"/>
      <c r="F19" s="15"/>
      <c r="G19" s="15">
        <v>-1871068.424438484</v>
      </c>
      <c r="H19" s="15"/>
      <c r="I19" s="16"/>
      <c r="J19" s="16">
        <v>45292</v>
      </c>
      <c r="K19" s="14"/>
      <c r="L19" s="4"/>
    </row>
    <row r="20" spans="1:12" x14ac:dyDescent="0.25">
      <c r="A20" s="13" t="s">
        <v>29</v>
      </c>
      <c r="B20" s="13" t="s">
        <v>51</v>
      </c>
      <c r="C20" s="13" t="s">
        <v>52</v>
      </c>
      <c r="D20" s="14" t="s">
        <v>22</v>
      </c>
      <c r="E20" s="15"/>
      <c r="F20" s="15"/>
      <c r="G20" s="15"/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3" t="s">
        <v>51</v>
      </c>
      <c r="C21" s="13" t="s">
        <v>48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3" t="s">
        <v>51</v>
      </c>
      <c r="C22" s="13" t="s">
        <v>53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3" t="s">
        <v>51</v>
      </c>
      <c r="C23" s="13" t="s">
        <v>54</v>
      </c>
      <c r="D23" s="14" t="s">
        <v>19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3" t="s">
        <v>49</v>
      </c>
      <c r="C24" s="13" t="s">
        <v>55</v>
      </c>
      <c r="D24" s="14" t="s">
        <v>19</v>
      </c>
      <c r="E24" s="15"/>
      <c r="F24" s="15"/>
      <c r="G24" s="15"/>
      <c r="H24" s="15">
        <v>2035552.3505382538</v>
      </c>
      <c r="I24" s="15"/>
      <c r="J24" s="16">
        <v>45658</v>
      </c>
      <c r="K24" s="14"/>
      <c r="L24" s="4"/>
    </row>
    <row r="25" spans="1:12" x14ac:dyDescent="0.25">
      <c r="A25" s="13" t="s">
        <v>29</v>
      </c>
      <c r="B25" s="13" t="s">
        <v>51</v>
      </c>
      <c r="C25" s="13" t="s">
        <v>30</v>
      </c>
      <c r="D25" s="14" t="s">
        <v>22</v>
      </c>
      <c r="E25" s="15"/>
      <c r="F25" s="15"/>
      <c r="G25" s="15"/>
      <c r="H25" s="15"/>
      <c r="I25" s="15"/>
      <c r="J25" s="14"/>
      <c r="K25" s="14"/>
      <c r="L25" s="4"/>
    </row>
    <row r="26" spans="1:12" x14ac:dyDescent="0.25">
      <c r="A26" s="13" t="s">
        <v>29</v>
      </c>
      <c r="B26" s="13" t="s">
        <v>51</v>
      </c>
      <c r="C26" s="13" t="s">
        <v>54</v>
      </c>
      <c r="D26" s="14" t="s">
        <v>19</v>
      </c>
      <c r="E26" s="15"/>
      <c r="F26" s="15"/>
      <c r="G26" s="15"/>
      <c r="H26" s="15"/>
      <c r="I26" s="15"/>
      <c r="J26" s="14"/>
      <c r="K26" s="14"/>
      <c r="L26" s="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  <c r="L27" s="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7" t="s">
        <v>56</v>
      </c>
      <c r="B56" s="17" t="s">
        <v>56</v>
      </c>
      <c r="C56" s="17" t="s">
        <v>56</v>
      </c>
      <c r="D56" s="17" t="s">
        <v>56</v>
      </c>
      <c r="E56" s="17"/>
      <c r="F56" s="17"/>
      <c r="G56" s="17"/>
      <c r="H56" s="17"/>
      <c r="I56" s="17"/>
      <c r="J56" s="17" t="s">
        <v>56</v>
      </c>
      <c r="K56" s="17" t="s">
        <v>56</v>
      </c>
    </row>
    <row r="57" spans="1:11" x14ac:dyDescent="0.25">
      <c r="D57" s="18" t="s">
        <v>57</v>
      </c>
      <c r="E57" s="4">
        <f>SUM(E5:E55)</f>
        <v>5823940.3342562467</v>
      </c>
      <c r="F57" s="4">
        <f>SUM(F5:F55)</f>
        <v>3597016.7140816748</v>
      </c>
      <c r="G57" s="4">
        <f>SUM(G5:G55)</f>
        <v>-1871068.424438484</v>
      </c>
      <c r="H57" s="4">
        <f>SUM(H5:H55)</f>
        <v>2035552.3505382538</v>
      </c>
    </row>
    <row r="58" spans="1:11" x14ac:dyDescent="0.25">
      <c r="D58" s="18"/>
      <c r="E58" s="19"/>
      <c r="F58" s="20"/>
      <c r="G58" s="21"/>
      <c r="H58" s="21"/>
    </row>
    <row r="59" spans="1:11" x14ac:dyDescent="0.25">
      <c r="C59" t="s">
        <v>58</v>
      </c>
      <c r="D59" s="22"/>
      <c r="E59" s="19"/>
      <c r="F59" s="19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9608-751B-411A-A29C-8B7FD9DCA6D9}">
  <sheetPr>
    <tabColor theme="5" tint="0.39997558519241921"/>
  </sheetPr>
  <dimension ref="A1:Q60"/>
  <sheetViews>
    <sheetView view="pageBreakPreview" topLeftCell="B1" zoomScale="96" zoomScaleNormal="96" zoomScaleSheetLayoutView="96" workbookViewId="0">
      <selection activeCell="L3" sqref="L3:L27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bestFit="1" customWidth="1"/>
    <col min="5" max="5" width="12.28515625" style="4" bestFit="1" customWidth="1"/>
    <col min="6" max="6" width="11.85546875" style="4" bestFit="1" customWidth="1"/>
    <col min="7" max="7" width="12.28515625" style="4" bestFit="1" customWidth="1"/>
    <col min="8" max="8" width="11.28515625" style="4" bestFit="1" customWidth="1"/>
    <col min="9" max="9" width="14.140625" style="4" bestFit="1" customWidth="1"/>
    <col min="10" max="10" width="17.7109375" style="5" bestFit="1" customWidth="1"/>
    <col min="11" max="11" width="16.28515625" style="5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1.85546875" bestFit="1" customWidth="1"/>
    <col min="16" max="16" width="12.28515625" bestFit="1" customWidth="1"/>
    <col min="17" max="17" width="11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115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9" t="s">
        <v>13</v>
      </c>
      <c r="C4" s="9" t="s">
        <v>14</v>
      </c>
      <c r="D4" s="10"/>
      <c r="E4" s="11">
        <v>19131510.738166131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3" t="s">
        <v>17</v>
      </c>
      <c r="C5" s="13" t="s">
        <v>18</v>
      </c>
      <c r="D5" s="14" t="s">
        <v>19</v>
      </c>
      <c r="E5" s="15">
        <v>4965082.0003810637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SUMIF($A$5:$A56,$M5,E$5:E56)</f>
        <v>4965082.0003810637</v>
      </c>
      <c r="O5" s="4">
        <f>SUMIF($A$5:$A56,$M5,F$5:F56)</f>
        <v>1162055.0775940791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3" t="s">
        <v>16</v>
      </c>
      <c r="B6" s="13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SUMIF($A$5:$A57,$M6,E$5:E57)</f>
        <v>0</v>
      </c>
      <c r="O6" s="4">
        <f>SUMIF($A$5:$A57,$M6,F$5:F57)</f>
        <v>-127015.79310724512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3" t="s">
        <v>16</v>
      </c>
      <c r="B7" s="13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SUMIF($A$5:$A57,$M7,E$5:E57)</f>
        <v>0</v>
      </c>
      <c r="O7" s="4">
        <f>SUMIF($A$5:$A57,$M7,F$5:F57)</f>
        <v>0</v>
      </c>
      <c r="P7" s="4">
        <f>SUMIF($A$5:$A57,$M7,G$5:G57)</f>
        <v>2732656.3555395864</v>
      </c>
      <c r="Q7" s="4">
        <f>SUMIF($A$5:$A57,$M7,H$5:H57)</f>
        <v>0</v>
      </c>
    </row>
    <row r="8" spans="1:17" x14ac:dyDescent="0.25">
      <c r="A8" s="13" t="s">
        <v>16</v>
      </c>
      <c r="B8" s="13" t="s">
        <v>27</v>
      </c>
      <c r="C8" s="13" t="s">
        <v>28</v>
      </c>
      <c r="D8" s="14" t="s">
        <v>19</v>
      </c>
      <c r="E8" s="15"/>
      <c r="F8" s="15">
        <v>1060624.3708157167</v>
      </c>
      <c r="G8" s="15"/>
      <c r="H8" s="15"/>
      <c r="I8" s="16">
        <v>44880</v>
      </c>
      <c r="J8" s="16">
        <v>44927</v>
      </c>
      <c r="K8" s="14" t="s">
        <v>15</v>
      </c>
      <c r="L8" s="4"/>
      <c r="M8" s="5" t="s">
        <v>29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0</v>
      </c>
      <c r="Q8" s="4">
        <f>SUMIF($A$5:$A61,$M8,H$5:H61)</f>
        <v>1794159.0488577895</v>
      </c>
    </row>
    <row r="9" spans="1:17" x14ac:dyDescent="0.25">
      <c r="A9" s="13" t="s">
        <v>16</v>
      </c>
      <c r="B9" s="13" t="s">
        <v>27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3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3" t="s">
        <v>33</v>
      </c>
      <c r="C11" s="13" t="s">
        <v>34</v>
      </c>
      <c r="D11" s="14" t="s">
        <v>19</v>
      </c>
      <c r="E11" s="15"/>
      <c r="F11" s="15">
        <v>101430.70677836239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3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13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3" t="s">
        <v>39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  <c r="M14" s="5"/>
    </row>
    <row r="15" spans="1:17" x14ac:dyDescent="0.25">
      <c r="A15" s="13" t="s">
        <v>23</v>
      </c>
      <c r="B15" s="13" t="s">
        <v>41</v>
      </c>
      <c r="C15" s="13" t="s">
        <v>42</v>
      </c>
      <c r="D15" s="14" t="s">
        <v>19</v>
      </c>
      <c r="E15" s="15"/>
      <c r="F15" s="15">
        <v>-127015.79310724512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3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4"/>
    </row>
    <row r="17" spans="1:12" x14ac:dyDescent="0.25">
      <c r="A17" s="13" t="s">
        <v>29</v>
      </c>
      <c r="B17" s="13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/>
      <c r="L17" s="4"/>
    </row>
    <row r="18" spans="1:12" x14ac:dyDescent="0.25">
      <c r="A18" s="13" t="s">
        <v>29</v>
      </c>
      <c r="B18" s="13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/>
      <c r="L18" s="4"/>
    </row>
    <row r="19" spans="1:12" x14ac:dyDescent="0.25">
      <c r="A19" s="13" t="s">
        <v>29</v>
      </c>
      <c r="B19" s="13" t="s">
        <v>43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4"/>
    </row>
    <row r="20" spans="1:12" x14ac:dyDescent="0.25">
      <c r="A20" s="13" t="s">
        <v>26</v>
      </c>
      <c r="B20" s="13" t="s">
        <v>49</v>
      </c>
      <c r="C20" s="13" t="s">
        <v>50</v>
      </c>
      <c r="D20" s="14" t="s">
        <v>19</v>
      </c>
      <c r="E20" s="15"/>
      <c r="F20" s="15"/>
      <c r="G20" s="15">
        <v>2732656.3555395864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3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3" t="s">
        <v>51</v>
      </c>
      <c r="C22" s="13" t="s">
        <v>48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3" t="s">
        <v>51</v>
      </c>
      <c r="C23" s="13" t="s">
        <v>53</v>
      </c>
      <c r="D23" s="14" t="s">
        <v>22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3" t="s">
        <v>51</v>
      </c>
      <c r="C24" s="13" t="s">
        <v>54</v>
      </c>
      <c r="D24" s="14" t="s">
        <v>19</v>
      </c>
      <c r="E24" s="15"/>
      <c r="F24" s="15"/>
      <c r="G24" s="15"/>
      <c r="H24" s="15"/>
      <c r="I24" s="16"/>
      <c r="J24" s="14"/>
      <c r="K24" s="14"/>
      <c r="L24" s="4"/>
    </row>
    <row r="25" spans="1:12" x14ac:dyDescent="0.25">
      <c r="A25" s="13" t="s">
        <v>29</v>
      </c>
      <c r="B25" s="13" t="s">
        <v>49</v>
      </c>
      <c r="C25" s="13" t="s">
        <v>55</v>
      </c>
      <c r="D25" s="14" t="s">
        <v>19</v>
      </c>
      <c r="E25" s="15"/>
      <c r="F25" s="15"/>
      <c r="G25" s="15"/>
      <c r="H25" s="15">
        <v>1794159.0488577895</v>
      </c>
      <c r="I25" s="15"/>
      <c r="J25" s="16">
        <v>45658</v>
      </c>
      <c r="K25" s="14"/>
      <c r="L25" s="4"/>
    </row>
    <row r="26" spans="1:12" x14ac:dyDescent="0.25">
      <c r="A26" s="13" t="s">
        <v>29</v>
      </c>
      <c r="B26" s="13" t="s">
        <v>51</v>
      </c>
      <c r="C26" s="13" t="s">
        <v>30</v>
      </c>
      <c r="D26" s="14" t="s">
        <v>22</v>
      </c>
      <c r="E26" s="15"/>
      <c r="F26" s="15"/>
      <c r="G26" s="15"/>
      <c r="H26" s="15"/>
      <c r="I26" s="15"/>
      <c r="J26" s="14"/>
      <c r="K26" s="14"/>
      <c r="L26" s="4"/>
    </row>
    <row r="27" spans="1:12" x14ac:dyDescent="0.25">
      <c r="A27" s="13" t="s">
        <v>29</v>
      </c>
      <c r="B27" s="13" t="s">
        <v>51</v>
      </c>
      <c r="C27" s="13" t="s">
        <v>54</v>
      </c>
      <c r="D27" s="14" t="s">
        <v>19</v>
      </c>
      <c r="E27" s="15"/>
      <c r="F27" s="15"/>
      <c r="G27" s="15"/>
      <c r="H27" s="15"/>
      <c r="I27" s="15"/>
      <c r="J27" s="14"/>
      <c r="K27" s="14"/>
      <c r="L27" s="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  <c r="L28" s="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3"/>
      <c r="B56" s="13"/>
      <c r="C56" s="13"/>
      <c r="D56" s="14"/>
      <c r="E56" s="15"/>
      <c r="F56" s="15"/>
      <c r="G56" s="15"/>
      <c r="H56" s="15"/>
      <c r="I56" s="15"/>
      <c r="J56" s="14"/>
      <c r="K56" s="14"/>
    </row>
    <row r="57" spans="1:11" x14ac:dyDescent="0.25">
      <c r="A57" s="17" t="s">
        <v>56</v>
      </c>
      <c r="B57" s="17" t="s">
        <v>56</v>
      </c>
      <c r="C57" s="17" t="s">
        <v>56</v>
      </c>
      <c r="D57" s="17" t="s">
        <v>56</v>
      </c>
      <c r="E57" s="17"/>
      <c r="F57" s="17"/>
      <c r="G57" s="17"/>
      <c r="H57" s="17"/>
      <c r="I57" s="17"/>
      <c r="J57" s="17" t="s">
        <v>56</v>
      </c>
      <c r="K57" s="17" t="s">
        <v>56</v>
      </c>
    </row>
    <row r="58" spans="1:11" x14ac:dyDescent="0.25">
      <c r="D58" s="18" t="s">
        <v>57</v>
      </c>
      <c r="E58" s="4">
        <f>SUM(E5:E56)</f>
        <v>4965082.0003810637</v>
      </c>
      <c r="F58" s="4">
        <f t="shared" ref="F58:H58" si="0">SUM(F5:F56)</f>
        <v>1035039.284486834</v>
      </c>
      <c r="G58" s="4">
        <f t="shared" si="0"/>
        <v>2732656.3555395864</v>
      </c>
      <c r="H58" s="4">
        <f t="shared" si="0"/>
        <v>1794159.0488577895</v>
      </c>
    </row>
    <row r="59" spans="1:11" x14ac:dyDescent="0.25">
      <c r="D59" s="18"/>
      <c r="E59" s="19"/>
      <c r="F59" s="20"/>
      <c r="G59" s="21"/>
      <c r="H59" s="21"/>
    </row>
    <row r="60" spans="1:11" x14ac:dyDescent="0.25">
      <c r="C60" t="s">
        <v>58</v>
      </c>
      <c r="D60" s="22"/>
      <c r="E60" s="19"/>
      <c r="F60" s="19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C399-41B0-4D36-8C92-05E6BFD7C3BE}">
  <sheetPr>
    <tabColor theme="5" tint="0.39997558519241921"/>
  </sheetPr>
  <dimension ref="A1:Q60"/>
  <sheetViews>
    <sheetView view="pageBreakPreview" topLeftCell="B2" zoomScale="96" zoomScaleNormal="96" zoomScaleSheetLayoutView="96" workbookViewId="0">
      <selection activeCell="N28" sqref="N28"/>
    </sheetView>
  </sheetViews>
  <sheetFormatPr defaultRowHeight="15" x14ac:dyDescent="0.25"/>
  <cols>
    <col min="1" max="1" width="44.140625" bestFit="1" customWidth="1"/>
    <col min="2" max="2" width="32.140625" bestFit="1" customWidth="1"/>
    <col min="3" max="3" width="88" bestFit="1" customWidth="1"/>
    <col min="4" max="4" width="22.140625" style="5" bestFit="1" customWidth="1"/>
    <col min="5" max="5" width="11.5703125" style="4" bestFit="1" customWidth="1"/>
    <col min="6" max="6" width="9.5703125" style="4" bestFit="1" customWidth="1"/>
    <col min="7" max="7" width="8.85546875" style="4" bestFit="1" customWidth="1"/>
    <col min="8" max="8" width="10.5703125" style="4" bestFit="1" customWidth="1"/>
    <col min="9" max="9" width="10.85546875" style="4" bestFit="1" customWidth="1"/>
    <col min="10" max="10" width="17" style="5" bestFit="1" customWidth="1"/>
    <col min="11" max="11" width="14.7109375" style="5" bestFit="1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0.140625" bestFit="1" customWidth="1"/>
    <col min="16" max="16" width="10.5703125" bestFit="1" customWidth="1"/>
    <col min="17" max="17" width="12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113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9" t="s">
        <v>114</v>
      </c>
      <c r="C4" s="9" t="s">
        <v>14</v>
      </c>
      <c r="D4" s="10"/>
      <c r="E4" s="11">
        <v>38720383.102245517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3" t="s">
        <v>17</v>
      </c>
      <c r="C5" s="13" t="s">
        <v>18</v>
      </c>
      <c r="D5" s="14" t="s">
        <v>19</v>
      </c>
      <c r="E5" s="15">
        <v>3232325.9134051129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SUMIF($A$5:$A56,$M5,E$5:E56)</f>
        <v>3232325.9134051129</v>
      </c>
      <c r="O5" s="4">
        <f>SUMIF($A$5:$A56,$M5,F$5:F56)</f>
        <v>151570.26955728233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3" t="s">
        <v>16</v>
      </c>
      <c r="B6" s="13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SUMIF($A$5:$A57,$M6,E$5:E57)</f>
        <v>0</v>
      </c>
      <c r="O6" s="4">
        <f>SUMIF($A$5:$A57,$M6,F$5:F57)</f>
        <v>-211725.84001912177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3" t="s">
        <v>16</v>
      </c>
      <c r="B7" s="13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SUMIF($A$5:$A57,$M7,E$5:E57)</f>
        <v>0</v>
      </c>
      <c r="O7" s="4">
        <f>SUMIF($A$5:$A57,$M7,F$5:F57)</f>
        <v>0</v>
      </c>
      <c r="P7" s="4">
        <f>SUMIF($A$5:$A57,$M7,G$5:G57)</f>
        <v>674730.58481121063</v>
      </c>
      <c r="Q7" s="4">
        <f>SUMIF($A$5:$A57,$M7,H$5:H57)</f>
        <v>0</v>
      </c>
    </row>
    <row r="8" spans="1:17" x14ac:dyDescent="0.25">
      <c r="A8" s="13" t="s">
        <v>16</v>
      </c>
      <c r="B8" s="13" t="s">
        <v>27</v>
      </c>
      <c r="C8" s="13" t="s">
        <v>28</v>
      </c>
      <c r="D8" s="14" t="s">
        <v>19</v>
      </c>
      <c r="E8" s="15"/>
      <c r="F8" s="15">
        <v>-17507.142558306456</v>
      </c>
      <c r="G8" s="15"/>
      <c r="H8" s="15"/>
      <c r="I8" s="16">
        <v>44880</v>
      </c>
      <c r="J8" s="16">
        <v>44927</v>
      </c>
      <c r="K8" s="14" t="s">
        <v>15</v>
      </c>
      <c r="L8" s="4"/>
      <c r="M8" s="5" t="s">
        <v>29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0</v>
      </c>
      <c r="Q8" s="4">
        <f>SUMIF($A$5:$A61,$M8,H$5:H61)</f>
        <v>3346627</v>
      </c>
    </row>
    <row r="9" spans="1:17" x14ac:dyDescent="0.25">
      <c r="A9" s="13" t="s">
        <v>16</v>
      </c>
      <c r="B9" s="13" t="s">
        <v>27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3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3" t="s">
        <v>33</v>
      </c>
      <c r="C11" s="13" t="s">
        <v>34</v>
      </c>
      <c r="D11" s="14" t="s">
        <v>19</v>
      </c>
      <c r="E11" s="15"/>
      <c r="F11" s="15">
        <v>169077.41211558878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3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13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3" t="s">
        <v>39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45138</v>
      </c>
      <c r="K14" s="14" t="s">
        <v>15</v>
      </c>
      <c r="L14" s="4"/>
    </row>
    <row r="15" spans="1:17" x14ac:dyDescent="0.25">
      <c r="A15" s="13" t="s">
        <v>23</v>
      </c>
      <c r="B15" s="13" t="s">
        <v>41</v>
      </c>
      <c r="C15" s="13" t="s">
        <v>67</v>
      </c>
      <c r="D15" s="14" t="s">
        <v>19</v>
      </c>
      <c r="E15" s="15"/>
      <c r="F15" s="15">
        <v>-211725.84001912177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3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 t="s">
        <v>15</v>
      </c>
      <c r="L16" s="4"/>
    </row>
    <row r="17" spans="1:12" x14ac:dyDescent="0.25">
      <c r="A17" s="13" t="s">
        <v>29</v>
      </c>
      <c r="B17" s="13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 t="s">
        <v>15</v>
      </c>
      <c r="L17" s="4"/>
    </row>
    <row r="18" spans="1:12" x14ac:dyDescent="0.25">
      <c r="A18" s="13" t="s">
        <v>29</v>
      </c>
      <c r="B18" s="13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 t="s">
        <v>15</v>
      </c>
      <c r="L18" s="4"/>
    </row>
    <row r="19" spans="1:12" x14ac:dyDescent="0.25">
      <c r="A19" s="13" t="s">
        <v>29</v>
      </c>
      <c r="B19" s="13" t="s">
        <v>43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 t="s">
        <v>15</v>
      </c>
      <c r="L19" s="4"/>
    </row>
    <row r="20" spans="1:12" x14ac:dyDescent="0.25">
      <c r="A20" s="13" t="s">
        <v>26</v>
      </c>
      <c r="B20" s="13" t="s">
        <v>49</v>
      </c>
      <c r="C20" s="13" t="s">
        <v>50</v>
      </c>
      <c r="D20" s="14" t="s">
        <v>19</v>
      </c>
      <c r="E20" s="15"/>
      <c r="F20" s="15"/>
      <c r="G20" s="15">
        <v>674730.58481121063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3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3" t="s">
        <v>51</v>
      </c>
      <c r="C22" s="13" t="s">
        <v>48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3" t="s">
        <v>51</v>
      </c>
      <c r="C23" s="13" t="s">
        <v>53</v>
      </c>
      <c r="D23" s="14" t="s">
        <v>22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3" t="s">
        <v>51</v>
      </c>
      <c r="C24" s="13" t="s">
        <v>54</v>
      </c>
      <c r="D24" s="14" t="s">
        <v>19</v>
      </c>
      <c r="E24" s="15"/>
      <c r="F24" s="15"/>
      <c r="G24" s="15"/>
      <c r="H24" s="15"/>
      <c r="I24" s="16"/>
      <c r="J24" s="14"/>
      <c r="K24" s="14"/>
      <c r="L24" s="4"/>
    </row>
    <row r="25" spans="1:12" x14ac:dyDescent="0.25">
      <c r="A25" s="13" t="s">
        <v>29</v>
      </c>
      <c r="B25" s="13" t="s">
        <v>49</v>
      </c>
      <c r="C25" s="13" t="s">
        <v>55</v>
      </c>
      <c r="D25" s="14" t="s">
        <v>19</v>
      </c>
      <c r="E25" s="15"/>
      <c r="F25" s="15"/>
      <c r="G25" s="15"/>
      <c r="H25" s="15">
        <v>3346627</v>
      </c>
      <c r="I25" s="15"/>
      <c r="J25" s="16">
        <v>45658</v>
      </c>
      <c r="K25" s="14"/>
      <c r="L25" s="4"/>
    </row>
    <row r="26" spans="1:12" x14ac:dyDescent="0.25">
      <c r="A26" s="13" t="s">
        <v>29</v>
      </c>
      <c r="B26" s="13" t="s">
        <v>51</v>
      </c>
      <c r="C26" s="13" t="s">
        <v>30</v>
      </c>
      <c r="D26" s="14" t="s">
        <v>22</v>
      </c>
      <c r="E26" s="15"/>
      <c r="F26" s="15"/>
      <c r="G26" s="15"/>
      <c r="H26" s="15"/>
      <c r="I26" s="15"/>
      <c r="J26" s="14"/>
      <c r="K26" s="14"/>
      <c r="L26" s="4"/>
    </row>
    <row r="27" spans="1:12" x14ac:dyDescent="0.25">
      <c r="A27" s="13" t="s">
        <v>29</v>
      </c>
      <c r="B27" s="13" t="s">
        <v>51</v>
      </c>
      <c r="C27" s="13" t="s">
        <v>54</v>
      </c>
      <c r="D27" s="14" t="s">
        <v>19</v>
      </c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3"/>
      <c r="B56" s="13"/>
      <c r="C56" s="13"/>
      <c r="D56" s="14"/>
      <c r="E56" s="15"/>
      <c r="F56" s="15"/>
      <c r="G56" s="15"/>
      <c r="H56" s="15"/>
      <c r="I56" s="15"/>
      <c r="J56" s="14"/>
      <c r="K56" s="14"/>
    </row>
    <row r="57" spans="1:11" x14ac:dyDescent="0.25">
      <c r="A57" s="17" t="s">
        <v>56</v>
      </c>
      <c r="B57" s="17" t="s">
        <v>56</v>
      </c>
      <c r="C57" s="17" t="s">
        <v>56</v>
      </c>
      <c r="D57" s="17" t="s">
        <v>56</v>
      </c>
      <c r="E57" s="17"/>
      <c r="F57" s="17"/>
      <c r="G57" s="17"/>
      <c r="H57" s="17"/>
      <c r="I57" s="17"/>
      <c r="J57" s="17" t="s">
        <v>56</v>
      </c>
      <c r="K57" s="17" t="s">
        <v>56</v>
      </c>
    </row>
    <row r="58" spans="1:11" x14ac:dyDescent="0.25">
      <c r="D58" s="18" t="s">
        <v>57</v>
      </c>
      <c r="E58" s="4">
        <f>SUM(E5:E56)</f>
        <v>3232325.9134051129</v>
      </c>
      <c r="F58" s="4">
        <f t="shared" ref="F58:H58" si="0">SUM(F5:F56)</f>
        <v>-60155.570461839437</v>
      </c>
      <c r="G58" s="4">
        <f t="shared" si="0"/>
        <v>674730.58481121063</v>
      </c>
      <c r="H58" s="4">
        <f t="shared" si="0"/>
        <v>3346627</v>
      </c>
    </row>
    <row r="59" spans="1:11" x14ac:dyDescent="0.25">
      <c r="D59" s="18"/>
      <c r="E59" s="19"/>
      <c r="F59" s="20"/>
      <c r="G59" s="21"/>
      <c r="H59" s="21"/>
    </row>
    <row r="60" spans="1:11" x14ac:dyDescent="0.25">
      <c r="C60" t="s">
        <v>58</v>
      </c>
      <c r="D60" s="22"/>
      <c r="E60" s="19"/>
      <c r="F60" s="19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A0F6-0E45-48C2-8A49-4F5D7E468FBB}">
  <dimension ref="A2:E17"/>
  <sheetViews>
    <sheetView view="pageBreakPreview" zoomScaleNormal="100" zoomScaleSheetLayoutView="100" workbookViewId="0">
      <selection activeCell="B30" sqref="B30"/>
    </sheetView>
  </sheetViews>
  <sheetFormatPr defaultRowHeight="15" x14ac:dyDescent="0.25"/>
  <cols>
    <col min="1" max="1" width="17.5703125" customWidth="1"/>
    <col min="2" max="2" width="22.140625" customWidth="1"/>
    <col min="3" max="4" width="14.140625" bestFit="1" customWidth="1"/>
    <col min="5" max="5" width="14.7109375" bestFit="1" customWidth="1"/>
  </cols>
  <sheetData>
    <row r="2" spans="1:5" ht="16.5" thickBot="1" x14ac:dyDescent="0.3">
      <c r="A2" s="66" t="s">
        <v>146</v>
      </c>
      <c r="B2" s="66"/>
      <c r="C2" s="66"/>
      <c r="D2" s="66"/>
      <c r="E2" s="66"/>
    </row>
    <row r="3" spans="1:5" s="45" customFormat="1" ht="57.95" customHeight="1" x14ac:dyDescent="0.25">
      <c r="A3" s="41" t="s">
        <v>147</v>
      </c>
      <c r="B3" s="42">
        <v>259615865.69391987</v>
      </c>
      <c r="C3" s="43"/>
      <c r="D3" s="43"/>
      <c r="E3" s="44"/>
    </row>
    <row r="4" spans="1:5" x14ac:dyDescent="0.25">
      <c r="A4" s="46"/>
      <c r="B4" s="64" t="s">
        <v>148</v>
      </c>
      <c r="C4" s="64"/>
      <c r="D4" s="64"/>
      <c r="E4" s="65"/>
    </row>
    <row r="5" spans="1:5" x14ac:dyDescent="0.25">
      <c r="A5" s="48"/>
      <c r="B5" s="6">
        <v>2022</v>
      </c>
      <c r="C5" s="6">
        <v>2023</v>
      </c>
      <c r="D5" s="6">
        <v>2024</v>
      </c>
      <c r="E5" s="47">
        <v>2025</v>
      </c>
    </row>
    <row r="6" spans="1:5" x14ac:dyDescent="0.25">
      <c r="A6" s="49" t="s">
        <v>16</v>
      </c>
      <c r="B6" s="4">
        <v>35032990.068424836</v>
      </c>
      <c r="C6" s="4">
        <v>14595788.370057192</v>
      </c>
      <c r="D6" s="4">
        <v>0</v>
      </c>
      <c r="E6" s="50">
        <v>0</v>
      </c>
    </row>
    <row r="7" spans="1:5" x14ac:dyDescent="0.25">
      <c r="A7" s="49" t="s">
        <v>23</v>
      </c>
      <c r="B7" s="4">
        <v>0</v>
      </c>
      <c r="C7" s="4">
        <v>2873833.6360456022</v>
      </c>
      <c r="D7" s="4">
        <v>0</v>
      </c>
      <c r="E7" s="50">
        <v>0</v>
      </c>
    </row>
    <row r="8" spans="1:5" ht="14.45" customHeight="1" x14ac:dyDescent="0.25">
      <c r="A8" s="49" t="s">
        <v>26</v>
      </c>
      <c r="B8" s="4">
        <v>0</v>
      </c>
      <c r="C8" s="4">
        <v>0</v>
      </c>
      <c r="D8" s="4">
        <v>29152956.945251983</v>
      </c>
      <c r="E8" s="50">
        <v>0</v>
      </c>
    </row>
    <row r="9" spans="1:5" ht="14.45" customHeight="1" x14ac:dyDescent="0.25">
      <c r="A9" s="49" t="s">
        <v>29</v>
      </c>
      <c r="B9" s="4">
        <v>0</v>
      </c>
      <c r="C9" s="4">
        <v>0</v>
      </c>
      <c r="D9" s="4">
        <v>0</v>
      </c>
      <c r="E9" s="50">
        <v>21839777.668538291</v>
      </c>
    </row>
    <row r="10" spans="1:5" ht="29.45" customHeight="1" thickBot="1" x14ac:dyDescent="0.3">
      <c r="A10" s="51" t="s">
        <v>149</v>
      </c>
      <c r="B10" s="52">
        <v>35032990.068424836</v>
      </c>
      <c r="C10" s="52">
        <v>17469622.006102793</v>
      </c>
      <c r="D10" s="52">
        <v>29152956.945251983</v>
      </c>
      <c r="E10" s="53">
        <v>21839777.668538291</v>
      </c>
    </row>
    <row r="11" spans="1:5" ht="15.75" thickTop="1" x14ac:dyDescent="0.25">
      <c r="A11" s="49"/>
      <c r="E11" s="54"/>
    </row>
    <row r="12" spans="1:5" ht="45" x14ac:dyDescent="0.25">
      <c r="A12" s="55" t="s">
        <v>150</v>
      </c>
      <c r="B12" s="56">
        <v>0.13494163761827943</v>
      </c>
      <c r="C12" s="19">
        <v>-5.9607793204831415E-2</v>
      </c>
      <c r="D12" s="19">
        <v>3.7432371907877716E-2</v>
      </c>
      <c r="E12" s="57">
        <v>-2.1429215963676793E-2</v>
      </c>
    </row>
    <row r="13" spans="1:5" ht="30.95" customHeight="1" x14ac:dyDescent="0.25">
      <c r="A13" s="55" t="s">
        <v>151</v>
      </c>
      <c r="B13" s="4">
        <v>294648855.76234472</v>
      </c>
      <c r="C13" s="4">
        <v>312118477.76844752</v>
      </c>
      <c r="D13" s="4">
        <v>341271434.71369952</v>
      </c>
      <c r="E13" s="50">
        <v>363111212.38223779</v>
      </c>
    </row>
    <row r="14" spans="1:5" ht="29.45" customHeight="1" thickBot="1" x14ac:dyDescent="0.3">
      <c r="A14" s="58" t="s">
        <v>152</v>
      </c>
      <c r="B14" s="59">
        <v>0.13494163761827949</v>
      </c>
      <c r="C14" s="59">
        <v>0.20223190880185582</v>
      </c>
      <c r="D14" s="59">
        <v>9.3403495857364183E-2</v>
      </c>
      <c r="E14" s="60">
        <v>6.399532878238158E-2</v>
      </c>
    </row>
    <row r="17" spans="4:4" x14ac:dyDescent="0.25">
      <c r="D17" s="23"/>
    </row>
  </sheetData>
  <mergeCells count="2">
    <mergeCell ref="B4:E4"/>
    <mergeCell ref="A2:E2"/>
  </mergeCells>
  <pageMargins left="0.7" right="0.7" top="0.75" bottom="0.75" header="0.3" footer="0.3"/>
  <pageSetup scale="4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D681-A048-48A8-8B4D-35BB71534A9A}">
  <sheetPr>
    <tabColor theme="5" tint="0.39997558519241921"/>
    <pageSetUpPr fitToPage="1"/>
  </sheetPr>
  <dimension ref="A1:W60"/>
  <sheetViews>
    <sheetView view="pageBreakPreview" zoomScaleNormal="100" zoomScaleSheetLayoutView="100" workbookViewId="0">
      <selection activeCell="L27" sqref="L27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58.7109375" bestFit="1" customWidth="1"/>
    <col min="4" max="4" width="17.7109375" style="5" bestFit="1" customWidth="1"/>
    <col min="5" max="5" width="11" style="4" bestFit="1" customWidth="1"/>
    <col min="6" max="8" width="9.28515625" style="4" bestFit="1" customWidth="1"/>
    <col min="9" max="9" width="11.5703125" style="4" bestFit="1" customWidth="1"/>
    <col min="10" max="10" width="16.85546875" style="5" customWidth="1"/>
    <col min="11" max="11" width="11.5703125" style="5" bestFit="1" customWidth="1"/>
    <col min="12" max="12" width="14.28515625" bestFit="1" customWidth="1"/>
    <col min="13" max="13" width="11.28515625" bestFit="1" customWidth="1"/>
    <col min="14" max="17" width="9.28515625" bestFit="1" customWidth="1"/>
    <col min="20" max="23" width="5.5703125" bestFit="1" customWidth="1"/>
  </cols>
  <sheetData>
    <row r="1" spans="1:23" x14ac:dyDescent="0.25">
      <c r="A1" s="1" t="s">
        <v>0</v>
      </c>
      <c r="B1" s="2" t="s">
        <v>1</v>
      </c>
      <c r="D1" s="3"/>
    </row>
    <row r="2" spans="1:23" x14ac:dyDescent="0.25">
      <c r="A2" s="1" t="s">
        <v>75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  <c r="L2" s="23"/>
    </row>
    <row r="3" spans="1:23" s="7" customFormat="1" ht="60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  <c r="T3" s="7">
        <v>2022</v>
      </c>
      <c r="U3" s="7">
        <v>2023</v>
      </c>
      <c r="V3" s="7">
        <v>2024</v>
      </c>
      <c r="W3" s="7">
        <v>2025</v>
      </c>
    </row>
    <row r="4" spans="1:23" x14ac:dyDescent="0.25">
      <c r="A4" s="9" t="s">
        <v>12</v>
      </c>
      <c r="B4" s="9" t="s">
        <v>13</v>
      </c>
      <c r="C4" s="9" t="s">
        <v>14</v>
      </c>
      <c r="D4" s="10"/>
      <c r="E4" s="11">
        <v>7389261.9169639293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23"/>
    </row>
    <row r="5" spans="1:23" x14ac:dyDescent="0.25">
      <c r="A5" s="13" t="s">
        <v>16</v>
      </c>
      <c r="B5" s="13" t="s">
        <v>17</v>
      </c>
      <c r="C5" s="13" t="s">
        <v>18</v>
      </c>
      <c r="D5" s="14" t="s">
        <v>19</v>
      </c>
      <c r="E5" s="15">
        <v>293406.71233764291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23"/>
      <c r="M5" s="5" t="s">
        <v>16</v>
      </c>
      <c r="N5" s="4">
        <f>SUMIF($A$5:$A56,$M5,E$5:E56)</f>
        <v>293406.71233764291</v>
      </c>
      <c r="O5" s="4">
        <f>SUMIF($A$5:$A56,$M5,F$5:F56)</f>
        <v>399937.72844337765</v>
      </c>
      <c r="P5" s="4">
        <f>SUMIF($A$5:$A56,$M5,G$5:G56)</f>
        <v>0</v>
      </c>
      <c r="Q5" s="4">
        <f>SUMIF($A$5:$A56,$M5,H$5:H56)</f>
        <v>0</v>
      </c>
    </row>
    <row r="6" spans="1:23" x14ac:dyDescent="0.25">
      <c r="A6" s="13" t="s">
        <v>16</v>
      </c>
      <c r="B6" s="13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M6" s="5" t="s">
        <v>23</v>
      </c>
      <c r="N6" s="4">
        <f>SUMIF($A$5:$A57,$M6,E$5:E57)</f>
        <v>0</v>
      </c>
      <c r="O6" s="4">
        <f>SUMIF($A$5:$A57,$M6,F$5:F57)</f>
        <v>-40644.244473236613</v>
      </c>
      <c r="P6" s="4">
        <f>SUMIF($A$5:$A57,$M6,G$5:G57)</f>
        <v>0</v>
      </c>
      <c r="Q6" s="4">
        <f>SUMIF($A$5:$A57,$M6,H$5:H57)</f>
        <v>0</v>
      </c>
    </row>
    <row r="7" spans="1:23" x14ac:dyDescent="0.25">
      <c r="A7" s="13" t="s">
        <v>16</v>
      </c>
      <c r="B7" s="13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M7" s="5" t="s">
        <v>26</v>
      </c>
      <c r="N7" s="4">
        <f>SUMIF($A$5:$A57,$M7,E$5:E57)</f>
        <v>0</v>
      </c>
      <c r="O7" s="4">
        <f>SUMIF($A$5:$A57,$M7,F$5:F57)</f>
        <v>0</v>
      </c>
      <c r="P7" s="4">
        <f>SUMIF($A$5:$A57,$M7,G$5:G57)</f>
        <v>929309.59414777718</v>
      </c>
      <c r="Q7" s="4">
        <f>SUMIF($A$5:$A57,$M7,H$5:H57)</f>
        <v>0</v>
      </c>
    </row>
    <row r="8" spans="1:23" x14ac:dyDescent="0.25">
      <c r="A8" s="13" t="s">
        <v>16</v>
      </c>
      <c r="B8" s="13" t="s">
        <v>27</v>
      </c>
      <c r="C8" s="13" t="s">
        <v>28</v>
      </c>
      <c r="D8" s="14" t="s">
        <v>19</v>
      </c>
      <c r="E8" s="15"/>
      <c r="F8" s="15">
        <v>367480.54857195728</v>
      </c>
      <c r="G8" s="15"/>
      <c r="H8" s="15"/>
      <c r="I8" s="16">
        <v>44880</v>
      </c>
      <c r="J8" s="16">
        <v>44927</v>
      </c>
      <c r="K8" s="16" t="s">
        <v>15</v>
      </c>
      <c r="L8" s="23"/>
      <c r="M8" s="5" t="s">
        <v>29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0</v>
      </c>
      <c r="Q8" s="4">
        <f>SUMIF($A$5:$A61,$M8,H$5:H61)</f>
        <v>544598.33484679833</v>
      </c>
    </row>
    <row r="9" spans="1:23" x14ac:dyDescent="0.25">
      <c r="A9" s="13" t="s">
        <v>16</v>
      </c>
      <c r="B9" s="13" t="s">
        <v>27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</row>
    <row r="10" spans="1:23" x14ac:dyDescent="0.25">
      <c r="A10" s="13" t="s">
        <v>16</v>
      </c>
      <c r="B10" s="13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</row>
    <row r="11" spans="1:23" x14ac:dyDescent="0.25">
      <c r="A11" s="13" t="s">
        <v>16</v>
      </c>
      <c r="B11" s="13" t="s">
        <v>33</v>
      </c>
      <c r="C11" s="13" t="s">
        <v>34</v>
      </c>
      <c r="D11" s="14" t="s">
        <v>19</v>
      </c>
      <c r="E11" s="15"/>
      <c r="F11" s="15">
        <v>32457.179871420376</v>
      </c>
      <c r="G11" s="15"/>
      <c r="H11" s="15"/>
      <c r="I11" s="16">
        <v>44974</v>
      </c>
      <c r="J11" s="16">
        <v>45004</v>
      </c>
      <c r="K11" s="14" t="s">
        <v>15</v>
      </c>
      <c r="L11" s="23"/>
    </row>
    <row r="12" spans="1:23" x14ac:dyDescent="0.25">
      <c r="A12" s="13" t="s">
        <v>16</v>
      </c>
      <c r="B12" s="13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M12" s="5"/>
    </row>
    <row r="13" spans="1:23" x14ac:dyDescent="0.25">
      <c r="A13" s="13" t="s">
        <v>16</v>
      </c>
      <c r="B13" s="13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M13" s="5"/>
    </row>
    <row r="14" spans="1:23" x14ac:dyDescent="0.25">
      <c r="A14" s="13" t="s">
        <v>23</v>
      </c>
      <c r="B14" s="13" t="s">
        <v>39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/>
      <c r="M14" s="5"/>
    </row>
    <row r="15" spans="1:23" x14ac:dyDescent="0.25">
      <c r="A15" s="13" t="s">
        <v>23</v>
      </c>
      <c r="B15" s="13" t="s">
        <v>41</v>
      </c>
      <c r="C15" s="13" t="s">
        <v>42</v>
      </c>
      <c r="D15" s="14" t="s">
        <v>19</v>
      </c>
      <c r="E15" s="15"/>
      <c r="F15" s="15">
        <v>-40644.244473236613</v>
      </c>
      <c r="G15" s="15"/>
      <c r="H15" s="15"/>
      <c r="I15" s="16">
        <v>11535</v>
      </c>
      <c r="J15" s="16">
        <v>45138</v>
      </c>
      <c r="K15" s="14" t="s">
        <v>15</v>
      </c>
      <c r="L15" s="24"/>
    </row>
    <row r="16" spans="1:23" x14ac:dyDescent="0.25">
      <c r="A16" s="13" t="s">
        <v>29</v>
      </c>
      <c r="B16" s="13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24"/>
    </row>
    <row r="17" spans="1:12" x14ac:dyDescent="0.25">
      <c r="A17" s="13" t="s">
        <v>29</v>
      </c>
      <c r="B17" s="13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/>
      <c r="L17" s="24"/>
    </row>
    <row r="18" spans="1:12" x14ac:dyDescent="0.25">
      <c r="A18" s="13" t="s">
        <v>29</v>
      </c>
      <c r="B18" s="13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/>
      <c r="L18" s="24"/>
    </row>
    <row r="19" spans="1:12" x14ac:dyDescent="0.25">
      <c r="A19" s="13" t="s">
        <v>29</v>
      </c>
      <c r="B19" s="13" t="s">
        <v>51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24"/>
    </row>
    <row r="20" spans="1:12" x14ac:dyDescent="0.25">
      <c r="A20" s="13" t="s">
        <v>26</v>
      </c>
      <c r="B20" s="13" t="s">
        <v>49</v>
      </c>
      <c r="C20" s="13" t="s">
        <v>50</v>
      </c>
      <c r="D20" s="14" t="s">
        <v>19</v>
      </c>
      <c r="E20" s="15"/>
      <c r="F20" s="15"/>
      <c r="G20" s="15">
        <v>929309.59414777718</v>
      </c>
      <c r="H20" s="15"/>
      <c r="I20" s="16"/>
      <c r="J20" s="16">
        <v>45292</v>
      </c>
      <c r="K20" s="14"/>
      <c r="L20" s="23"/>
    </row>
    <row r="21" spans="1:12" x14ac:dyDescent="0.25">
      <c r="A21" s="13" t="s">
        <v>29</v>
      </c>
      <c r="B21" s="13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6"/>
      <c r="K21" s="14"/>
    </row>
    <row r="22" spans="1:12" x14ac:dyDescent="0.25">
      <c r="A22" s="13" t="s">
        <v>29</v>
      </c>
      <c r="B22" s="13" t="s">
        <v>51</v>
      </c>
      <c r="C22" s="13" t="s">
        <v>53</v>
      </c>
      <c r="D22" s="14" t="s">
        <v>22</v>
      </c>
      <c r="E22" s="15"/>
      <c r="F22" s="15"/>
      <c r="G22" s="15"/>
      <c r="H22" s="15"/>
      <c r="I22" s="16"/>
      <c r="J22" s="14"/>
      <c r="K22" s="14"/>
    </row>
    <row r="23" spans="1:12" x14ac:dyDescent="0.25">
      <c r="A23" s="13" t="s">
        <v>29</v>
      </c>
      <c r="B23" s="13" t="s">
        <v>51</v>
      </c>
      <c r="C23" s="13" t="s">
        <v>54</v>
      </c>
      <c r="D23" s="14" t="s">
        <v>19</v>
      </c>
      <c r="E23" s="15"/>
      <c r="F23" s="15"/>
      <c r="G23" s="15"/>
      <c r="H23" s="15"/>
      <c r="I23" s="16"/>
      <c r="J23" s="14"/>
      <c r="K23" s="14"/>
    </row>
    <row r="24" spans="1:12" x14ac:dyDescent="0.25">
      <c r="A24" s="13" t="s">
        <v>29</v>
      </c>
      <c r="B24" s="13" t="s">
        <v>49</v>
      </c>
      <c r="C24" s="13" t="s">
        <v>55</v>
      </c>
      <c r="D24" s="14" t="s">
        <v>19</v>
      </c>
      <c r="E24" s="15"/>
      <c r="F24" s="15"/>
      <c r="G24" s="15"/>
      <c r="H24" s="15">
        <v>544598.33484679833</v>
      </c>
      <c r="I24" s="15"/>
      <c r="J24" s="16">
        <v>45658</v>
      </c>
      <c r="K24" s="14"/>
      <c r="L24" s="23"/>
    </row>
    <row r="25" spans="1:12" x14ac:dyDescent="0.25">
      <c r="A25" s="13" t="s">
        <v>29</v>
      </c>
      <c r="B25" s="13" t="s">
        <v>51</v>
      </c>
      <c r="C25" s="13" t="s">
        <v>30</v>
      </c>
      <c r="D25" s="14" t="s">
        <v>22</v>
      </c>
      <c r="E25" s="15"/>
      <c r="F25" s="15"/>
      <c r="G25" s="15"/>
      <c r="H25" s="15"/>
      <c r="I25" s="15"/>
      <c r="J25" s="14"/>
      <c r="K25" s="14"/>
    </row>
    <row r="26" spans="1:12" x14ac:dyDescent="0.25">
      <c r="A26" s="13" t="s">
        <v>29</v>
      </c>
      <c r="B26" s="13" t="s">
        <v>51</v>
      </c>
      <c r="C26" s="13" t="s">
        <v>54</v>
      </c>
      <c r="D26" s="14" t="s">
        <v>19</v>
      </c>
      <c r="E26" s="15"/>
      <c r="F26" s="15"/>
      <c r="G26" s="15"/>
      <c r="H26" s="15"/>
      <c r="I26" s="15"/>
      <c r="J26" s="14"/>
      <c r="K26" s="1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3"/>
      <c r="B56" s="13"/>
      <c r="C56" s="13"/>
      <c r="D56" s="14"/>
      <c r="E56" s="15"/>
      <c r="F56" s="15"/>
      <c r="G56" s="15"/>
      <c r="H56" s="15"/>
      <c r="I56" s="15"/>
      <c r="J56" s="14"/>
      <c r="K56" s="14"/>
    </row>
    <row r="57" spans="1:11" x14ac:dyDescent="0.25">
      <c r="A57" s="17" t="s">
        <v>56</v>
      </c>
      <c r="B57" s="17" t="s">
        <v>56</v>
      </c>
      <c r="C57" s="17" t="s">
        <v>56</v>
      </c>
      <c r="D57" s="17" t="s">
        <v>56</v>
      </c>
      <c r="E57" s="17"/>
      <c r="F57" s="17"/>
      <c r="G57" s="17"/>
      <c r="H57" s="17"/>
      <c r="I57" s="17"/>
      <c r="J57" s="17" t="s">
        <v>56</v>
      </c>
      <c r="K57" s="17" t="s">
        <v>56</v>
      </c>
    </row>
    <row r="58" spans="1:11" x14ac:dyDescent="0.25">
      <c r="D58" s="18" t="s">
        <v>57</v>
      </c>
      <c r="E58" s="4">
        <f>SUM(E5:E56)</f>
        <v>293406.71233764291</v>
      </c>
      <c r="F58" s="4">
        <f>SUM(F5:F56)</f>
        <v>359293.48397014104</v>
      </c>
      <c r="G58" s="4">
        <f>SUM(G5:G56)</f>
        <v>929309.59414777718</v>
      </c>
      <c r="H58" s="4">
        <f>SUM(H5:H56)</f>
        <v>544598.33484679833</v>
      </c>
    </row>
    <row r="59" spans="1:11" x14ac:dyDescent="0.25">
      <c r="D59" s="18"/>
      <c r="E59" s="19"/>
      <c r="F59" s="20"/>
      <c r="G59" s="21"/>
      <c r="H59" s="21"/>
    </row>
    <row r="60" spans="1:11" x14ac:dyDescent="0.25">
      <c r="C60" t="s">
        <v>58</v>
      </c>
      <c r="D60" s="22"/>
      <c r="E60" s="19"/>
      <c r="F60" s="19"/>
    </row>
  </sheetData>
  <mergeCells count="1">
    <mergeCell ref="E2:H2"/>
  </mergeCells>
  <pageMargins left="0.7" right="0.7" top="0.75" bottom="0.75" header="0.3" footer="0.3"/>
  <pageSetup scale="54" fitToHeight="0" orientation="landscape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4DF3-364F-44B5-8852-FA195E39E965}">
  <sheetPr>
    <tabColor theme="5" tint="0.39997558519241921"/>
    <pageSetUpPr fitToPage="1"/>
  </sheetPr>
  <dimension ref="A1:Q62"/>
  <sheetViews>
    <sheetView view="pageBreakPreview" zoomScale="70" zoomScaleNormal="100" zoomScaleSheetLayoutView="70" workbookViewId="0">
      <selection activeCell="L4" sqref="L4:L18"/>
    </sheetView>
  </sheetViews>
  <sheetFormatPr defaultRowHeight="15" x14ac:dyDescent="0.25"/>
  <cols>
    <col min="1" max="1" width="41.42578125" bestFit="1" customWidth="1"/>
    <col min="2" max="2" width="24.5703125" customWidth="1"/>
    <col min="3" max="3" width="59.42578125" customWidth="1"/>
    <col min="4" max="4" width="18.42578125" style="5" customWidth="1"/>
    <col min="5" max="9" width="18.42578125" style="4" customWidth="1"/>
    <col min="10" max="10" width="16.85546875" style="5" customWidth="1"/>
    <col min="11" max="11" width="13.7109375" style="5" bestFit="1" customWidth="1"/>
    <col min="12" max="12" width="12" bestFit="1" customWidth="1"/>
    <col min="14" max="14" width="10.5703125" bestFit="1" customWidth="1"/>
    <col min="16" max="16" width="10.140625" bestFit="1" customWidth="1"/>
    <col min="17" max="17" width="10.5703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71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60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9" t="s">
        <v>72</v>
      </c>
      <c r="C4" s="9" t="s">
        <v>73</v>
      </c>
      <c r="D4" s="10" t="s">
        <v>19</v>
      </c>
      <c r="E4" s="11">
        <v>1325429</v>
      </c>
      <c r="F4" s="11"/>
      <c r="G4" s="11"/>
      <c r="H4" s="11"/>
      <c r="I4" s="12">
        <v>44868</v>
      </c>
      <c r="J4" s="12">
        <v>44868</v>
      </c>
      <c r="K4" s="10" t="s">
        <v>15</v>
      </c>
      <c r="L4" s="4"/>
    </row>
    <row r="5" spans="1:17" x14ac:dyDescent="0.25">
      <c r="A5" s="13" t="s">
        <v>16</v>
      </c>
      <c r="B5" s="13" t="s">
        <v>31</v>
      </c>
      <c r="C5" s="13" t="s">
        <v>32</v>
      </c>
      <c r="D5" s="14" t="s">
        <v>22</v>
      </c>
      <c r="E5" s="15"/>
      <c r="F5" s="15"/>
      <c r="G5" s="15"/>
      <c r="H5" s="15"/>
      <c r="I5" s="16">
        <v>44917</v>
      </c>
      <c r="J5" s="16">
        <v>44927</v>
      </c>
      <c r="K5" s="14" t="s">
        <v>15</v>
      </c>
      <c r="L5" s="4"/>
    </row>
    <row r="6" spans="1:17" x14ac:dyDescent="0.25">
      <c r="A6" s="13" t="s">
        <v>16</v>
      </c>
      <c r="B6" s="13" t="s">
        <v>33</v>
      </c>
      <c r="C6" s="13" t="s">
        <v>74</v>
      </c>
      <c r="D6" s="14" t="s">
        <v>19</v>
      </c>
      <c r="E6" s="15"/>
      <c r="F6" s="15">
        <v>5290.8886723343749</v>
      </c>
      <c r="G6" s="15"/>
      <c r="H6" s="15"/>
      <c r="I6" s="16">
        <v>44974</v>
      </c>
      <c r="J6" s="16">
        <v>45004</v>
      </c>
      <c r="K6" s="14" t="s">
        <v>15</v>
      </c>
      <c r="L6" s="4"/>
      <c r="M6" s="5"/>
      <c r="N6" s="4"/>
      <c r="O6" s="4"/>
      <c r="P6" s="4"/>
      <c r="Q6" s="4"/>
    </row>
    <row r="7" spans="1:17" x14ac:dyDescent="0.25">
      <c r="A7" s="13" t="s">
        <v>23</v>
      </c>
      <c r="B7" s="13" t="s">
        <v>39</v>
      </c>
      <c r="C7" s="13" t="s">
        <v>40</v>
      </c>
      <c r="D7" s="14" t="s">
        <v>22</v>
      </c>
      <c r="E7" s="15"/>
      <c r="F7" s="15"/>
      <c r="G7" s="15"/>
      <c r="H7" s="15"/>
      <c r="I7" s="16">
        <v>45135</v>
      </c>
      <c r="J7" s="16">
        <v>45165</v>
      </c>
      <c r="K7" s="14" t="s">
        <v>15</v>
      </c>
      <c r="L7" s="4"/>
      <c r="M7" s="5"/>
      <c r="N7" s="4"/>
      <c r="O7" s="4"/>
      <c r="P7" s="4"/>
      <c r="Q7" s="4"/>
    </row>
    <row r="8" spans="1:17" x14ac:dyDescent="0.25">
      <c r="A8" s="13" t="s">
        <v>23</v>
      </c>
      <c r="B8" s="13" t="s">
        <v>41</v>
      </c>
      <c r="C8" s="13" t="s">
        <v>67</v>
      </c>
      <c r="D8" s="14" t="s">
        <v>19</v>
      </c>
      <c r="E8" s="15"/>
      <c r="F8" s="15">
        <v>-6504.8886723343749</v>
      </c>
      <c r="G8" s="15"/>
      <c r="H8" s="15"/>
      <c r="I8" s="16">
        <v>45138</v>
      </c>
      <c r="J8" s="16">
        <v>45138</v>
      </c>
      <c r="K8" s="14" t="s">
        <v>15</v>
      </c>
      <c r="L8" s="4"/>
      <c r="M8" s="5"/>
      <c r="N8" s="4"/>
      <c r="O8" s="4"/>
      <c r="P8" s="4"/>
      <c r="Q8" s="4"/>
    </row>
    <row r="9" spans="1:17" x14ac:dyDescent="0.25">
      <c r="A9" s="13" t="s">
        <v>29</v>
      </c>
      <c r="B9" s="13" t="s">
        <v>43</v>
      </c>
      <c r="C9" s="13" t="s">
        <v>44</v>
      </c>
      <c r="D9" s="14" t="s">
        <v>19</v>
      </c>
      <c r="E9" s="15"/>
      <c r="F9" s="15"/>
      <c r="G9" s="15"/>
      <c r="H9" s="15"/>
      <c r="I9" s="16"/>
      <c r="J9" s="16">
        <v>45138</v>
      </c>
      <c r="K9" s="14" t="s">
        <v>15</v>
      </c>
      <c r="L9" s="4"/>
      <c r="M9" s="5"/>
      <c r="N9" s="4"/>
      <c r="O9" s="4"/>
      <c r="P9" s="4"/>
      <c r="Q9" s="4"/>
    </row>
    <row r="10" spans="1:17" x14ac:dyDescent="0.25">
      <c r="A10" s="13" t="s">
        <v>29</v>
      </c>
      <c r="B10" s="13" t="s">
        <v>43</v>
      </c>
      <c r="C10" s="13" t="s">
        <v>46</v>
      </c>
      <c r="D10" s="14" t="s">
        <v>19</v>
      </c>
      <c r="E10" s="15"/>
      <c r="F10" s="15"/>
      <c r="G10" s="15"/>
      <c r="H10" s="15"/>
      <c r="I10" s="16"/>
      <c r="J10" s="16"/>
      <c r="K10" s="14"/>
      <c r="L10" s="4"/>
      <c r="M10" s="5"/>
      <c r="N10" s="4"/>
      <c r="O10" s="4"/>
      <c r="P10" s="4"/>
      <c r="Q10" s="4"/>
    </row>
    <row r="11" spans="1:17" x14ac:dyDescent="0.25">
      <c r="A11" s="13" t="s">
        <v>29</v>
      </c>
      <c r="B11" s="13" t="s">
        <v>43</v>
      </c>
      <c r="C11" s="13" t="s">
        <v>47</v>
      </c>
      <c r="D11" s="14" t="s">
        <v>19</v>
      </c>
      <c r="E11" s="15"/>
      <c r="F11" s="15"/>
      <c r="G11" s="15"/>
      <c r="H11" s="15"/>
      <c r="I11" s="16"/>
      <c r="J11" s="16"/>
      <c r="K11" s="14"/>
      <c r="L11" s="4"/>
      <c r="M11" s="5"/>
      <c r="N11" s="4"/>
      <c r="O11" s="4"/>
      <c r="P11" s="4"/>
      <c r="Q11" s="4"/>
    </row>
    <row r="12" spans="1:17" x14ac:dyDescent="0.25">
      <c r="A12" s="13" t="s">
        <v>29</v>
      </c>
      <c r="B12" s="13" t="s">
        <v>43</v>
      </c>
      <c r="C12" s="13" t="s">
        <v>48</v>
      </c>
      <c r="D12" s="14" t="s">
        <v>22</v>
      </c>
      <c r="E12" s="15"/>
      <c r="F12" s="15"/>
      <c r="G12" s="15"/>
      <c r="H12" s="15"/>
      <c r="I12" s="16"/>
      <c r="J12" s="16"/>
      <c r="K12" s="14"/>
      <c r="L12" s="4"/>
      <c r="M12" s="5"/>
      <c r="N12" s="4"/>
      <c r="O12" s="4"/>
      <c r="P12" s="4"/>
      <c r="Q12" s="4"/>
    </row>
    <row r="13" spans="1:17" x14ac:dyDescent="0.25">
      <c r="A13" s="13" t="s">
        <v>26</v>
      </c>
      <c r="B13" s="13" t="s">
        <v>49</v>
      </c>
      <c r="C13" s="13" t="s">
        <v>50</v>
      </c>
      <c r="D13" s="14" t="s">
        <v>19</v>
      </c>
      <c r="E13" s="15"/>
      <c r="F13" s="15"/>
      <c r="G13" s="15">
        <v>105503.11132766563</v>
      </c>
      <c r="H13" s="15"/>
      <c r="I13" s="16"/>
      <c r="J13" s="16">
        <v>45292</v>
      </c>
      <c r="K13" s="14"/>
      <c r="L13" s="4"/>
      <c r="M13" s="5" t="s">
        <v>16</v>
      </c>
      <c r="N13" s="4">
        <f>SUMIF($A$6:$A57,$M13,E$6:E57)</f>
        <v>0</v>
      </c>
      <c r="O13" s="4">
        <f>SUMIF($A$6:$A57,$M13,F$6:F57)</f>
        <v>5290.8886723343749</v>
      </c>
      <c r="P13" s="4">
        <f>SUMIF($A$6:$A57,$M13,G$6:G57)</f>
        <v>0</v>
      </c>
      <c r="Q13" s="4">
        <f>SUMIF($A$6:$A57,$M13,H$6:H57)</f>
        <v>0</v>
      </c>
    </row>
    <row r="14" spans="1:17" x14ac:dyDescent="0.25">
      <c r="A14" s="13" t="s">
        <v>29</v>
      </c>
      <c r="B14" s="13" t="s">
        <v>51</v>
      </c>
      <c r="C14" s="13" t="s">
        <v>52</v>
      </c>
      <c r="D14" s="14" t="s">
        <v>22</v>
      </c>
      <c r="E14" s="15"/>
      <c r="F14" s="15"/>
      <c r="G14" s="15"/>
      <c r="H14" s="15"/>
      <c r="I14" s="16"/>
      <c r="J14" s="16"/>
      <c r="K14" s="16"/>
      <c r="L14" s="4"/>
      <c r="M14" s="5" t="s">
        <v>23</v>
      </c>
      <c r="N14" s="4">
        <f>SUMIF($A$6:$A58,$M14,E$6:E58)</f>
        <v>0</v>
      </c>
      <c r="O14" s="4">
        <f>SUMIF($A$6:$A58,$M14,F$6:F58)</f>
        <v>-6504.8886723343749</v>
      </c>
      <c r="P14" s="4">
        <f>SUMIF($A$6:$A58,$M14,G$6:G58)</f>
        <v>0</v>
      </c>
      <c r="Q14" s="4">
        <f>SUMIF($A$6:$A58,$M14,H$6:H58)</f>
        <v>0</v>
      </c>
    </row>
    <row r="15" spans="1:17" x14ac:dyDescent="0.25">
      <c r="A15" s="13" t="s">
        <v>29</v>
      </c>
      <c r="B15" s="13" t="s">
        <v>51</v>
      </c>
      <c r="C15" s="13" t="s">
        <v>48</v>
      </c>
      <c r="D15" s="14" t="s">
        <v>22</v>
      </c>
      <c r="E15" s="15"/>
      <c r="F15" s="15"/>
      <c r="G15" s="15"/>
      <c r="H15" s="15"/>
      <c r="I15" s="16"/>
      <c r="J15" s="16"/>
      <c r="K15" s="16"/>
      <c r="L15" s="4"/>
      <c r="M15" s="5" t="s">
        <v>26</v>
      </c>
      <c r="N15" s="4">
        <f>SUMIF($A$6:$A58,$M15,E$6:E58)</f>
        <v>0</v>
      </c>
      <c r="O15" s="4">
        <f>SUMIF($A$6:$A58,$M15,F$6:F58)</f>
        <v>0</v>
      </c>
      <c r="P15" s="4">
        <f>SUMIF($A$6:$A58,$M15,G$6:G58)</f>
        <v>105503.11132766563</v>
      </c>
      <c r="Q15" s="4">
        <f>SUMIF($A$6:$A58,$M15,H$6:H58)</f>
        <v>0</v>
      </c>
    </row>
    <row r="16" spans="1:17" x14ac:dyDescent="0.25">
      <c r="A16" s="13" t="s">
        <v>29</v>
      </c>
      <c r="B16" s="13" t="s">
        <v>51</v>
      </c>
      <c r="C16" s="13" t="s">
        <v>53</v>
      </c>
      <c r="D16" s="14" t="s">
        <v>22</v>
      </c>
      <c r="E16" s="15"/>
      <c r="F16" s="15"/>
      <c r="G16" s="15"/>
      <c r="H16" s="15"/>
      <c r="I16" s="16"/>
      <c r="J16" s="16"/>
      <c r="K16" s="14"/>
      <c r="L16" s="4"/>
      <c r="M16" s="5" t="s">
        <v>29</v>
      </c>
      <c r="N16" s="4">
        <f>SUMIF($A$6:$A62,$M16,E$6:E62)</f>
        <v>0</v>
      </c>
      <c r="O16" s="4">
        <f>SUMIF($A$6:$A62,$M16,F$6:F62)</f>
        <v>0</v>
      </c>
      <c r="P16" s="4">
        <f>SUMIF($A$6:$A62,$M16,G$6:G62)</f>
        <v>0</v>
      </c>
      <c r="Q16" s="4">
        <f>SUMIF($A$6:$A62,$M16,H$6:H62)</f>
        <v>92502</v>
      </c>
    </row>
    <row r="17" spans="1:13" x14ac:dyDescent="0.25">
      <c r="A17" s="13" t="s">
        <v>29</v>
      </c>
      <c r="B17" s="13" t="s">
        <v>51</v>
      </c>
      <c r="C17" s="13" t="s">
        <v>54</v>
      </c>
      <c r="D17" s="14" t="s">
        <v>19</v>
      </c>
      <c r="E17" s="15"/>
      <c r="F17" s="15"/>
      <c r="G17" s="15"/>
      <c r="H17" s="15"/>
      <c r="I17" s="16"/>
      <c r="J17" s="16"/>
      <c r="K17" s="14"/>
      <c r="L17" s="4"/>
    </row>
    <row r="18" spans="1:13" x14ac:dyDescent="0.25">
      <c r="A18" s="13" t="s">
        <v>29</v>
      </c>
      <c r="B18" s="13" t="s">
        <v>49</v>
      </c>
      <c r="C18" s="13" t="s">
        <v>55</v>
      </c>
      <c r="D18" s="14" t="s">
        <v>19</v>
      </c>
      <c r="E18" s="15"/>
      <c r="F18" s="15"/>
      <c r="G18" s="15"/>
      <c r="H18" s="15">
        <v>92502</v>
      </c>
      <c r="I18" s="16"/>
      <c r="J18" s="16">
        <v>45658</v>
      </c>
      <c r="K18" s="14"/>
      <c r="L18" s="4"/>
    </row>
    <row r="19" spans="1:13" x14ac:dyDescent="0.25">
      <c r="A19" s="13" t="s">
        <v>29</v>
      </c>
      <c r="B19" s="13" t="s">
        <v>51</v>
      </c>
      <c r="C19" s="13" t="s">
        <v>30</v>
      </c>
      <c r="D19" s="14" t="s">
        <v>22</v>
      </c>
      <c r="E19" s="15"/>
      <c r="F19" s="15"/>
      <c r="G19" s="15"/>
      <c r="H19" s="15"/>
      <c r="I19" s="16"/>
      <c r="J19" s="16"/>
      <c r="K19" s="14"/>
      <c r="L19" s="4"/>
    </row>
    <row r="20" spans="1:13" x14ac:dyDescent="0.25">
      <c r="A20" s="13" t="s">
        <v>29</v>
      </c>
      <c r="B20" s="13" t="s">
        <v>51</v>
      </c>
      <c r="C20" s="13" t="s">
        <v>54</v>
      </c>
      <c r="D20" s="14" t="s">
        <v>19</v>
      </c>
      <c r="E20" s="15"/>
      <c r="F20" s="15"/>
      <c r="G20" s="15"/>
      <c r="H20" s="15"/>
      <c r="I20" s="16"/>
      <c r="J20" s="16"/>
      <c r="K20" s="14"/>
      <c r="M20" s="5"/>
    </row>
    <row r="21" spans="1:13" x14ac:dyDescent="0.25">
      <c r="A21" s="13"/>
      <c r="B21" s="13"/>
      <c r="C21" s="13"/>
      <c r="D21" s="14"/>
      <c r="E21" s="15"/>
      <c r="F21" s="15"/>
      <c r="G21" s="15"/>
      <c r="H21" s="15"/>
      <c r="I21" s="16"/>
      <c r="J21" s="14"/>
      <c r="K21" s="14"/>
    </row>
    <row r="22" spans="1:13" x14ac:dyDescent="0.25">
      <c r="A22" s="13"/>
      <c r="B22" s="13"/>
      <c r="C22" s="13"/>
      <c r="D22" s="14"/>
      <c r="E22" s="15"/>
      <c r="F22" s="15"/>
      <c r="G22" s="15"/>
      <c r="H22" s="15"/>
      <c r="I22" s="16"/>
      <c r="J22" s="16"/>
      <c r="K22" s="14"/>
    </row>
    <row r="23" spans="1:13" x14ac:dyDescent="0.25">
      <c r="A23" s="13"/>
      <c r="B23" s="13"/>
      <c r="C23" s="13"/>
      <c r="D23" s="14"/>
      <c r="E23" s="15"/>
      <c r="F23" s="15"/>
      <c r="G23" s="15"/>
      <c r="H23" s="15"/>
      <c r="I23" s="16"/>
      <c r="J23" s="14"/>
      <c r="K23" s="14"/>
    </row>
    <row r="24" spans="1:13" x14ac:dyDescent="0.25">
      <c r="A24" s="13"/>
      <c r="B24" s="13"/>
      <c r="C24" s="13"/>
      <c r="D24" s="14"/>
      <c r="E24" s="15"/>
      <c r="F24" s="15"/>
      <c r="G24" s="15"/>
      <c r="H24" s="15"/>
      <c r="I24" s="16"/>
      <c r="J24" s="14"/>
      <c r="K24" s="14"/>
    </row>
    <row r="25" spans="1:13" x14ac:dyDescent="0.25">
      <c r="A25" s="13"/>
      <c r="B25" s="13"/>
      <c r="C25" s="13"/>
      <c r="D25" s="14"/>
      <c r="E25" s="15"/>
      <c r="F25" s="15"/>
      <c r="G25" s="15"/>
      <c r="H25" s="15"/>
      <c r="I25" s="16"/>
      <c r="J25" s="14"/>
      <c r="K25" s="14"/>
    </row>
    <row r="26" spans="1:13" x14ac:dyDescent="0.25">
      <c r="A26" s="13"/>
      <c r="B26" s="13"/>
      <c r="C26" s="13"/>
      <c r="D26" s="14"/>
      <c r="E26" s="15"/>
      <c r="F26" s="15"/>
      <c r="G26" s="15"/>
      <c r="H26" s="15"/>
      <c r="I26" s="16"/>
      <c r="J26" s="14"/>
      <c r="K26" s="14"/>
    </row>
    <row r="27" spans="1:13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6"/>
      <c r="K27" s="14"/>
    </row>
    <row r="28" spans="1:13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3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3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3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3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3"/>
      <c r="B56" s="13"/>
      <c r="C56" s="13"/>
      <c r="D56" s="14"/>
      <c r="E56" s="15"/>
      <c r="F56" s="15"/>
      <c r="G56" s="15"/>
      <c r="H56" s="15"/>
      <c r="I56" s="15"/>
      <c r="J56" s="14"/>
      <c r="K56" s="14"/>
    </row>
    <row r="57" spans="1:11" x14ac:dyDescent="0.25">
      <c r="A57" s="13"/>
      <c r="B57" s="13"/>
      <c r="C57" s="13"/>
      <c r="D57" s="14"/>
      <c r="E57" s="15"/>
      <c r="F57" s="15"/>
      <c r="G57" s="15"/>
      <c r="H57" s="15"/>
      <c r="I57" s="15"/>
      <c r="J57" s="14"/>
      <c r="K57" s="14"/>
    </row>
    <row r="58" spans="1:11" x14ac:dyDescent="0.25">
      <c r="A58" s="13"/>
      <c r="B58" s="13"/>
      <c r="C58" s="13"/>
      <c r="D58" s="14"/>
      <c r="E58" s="15"/>
      <c r="F58" s="15"/>
      <c r="G58" s="15"/>
      <c r="H58" s="15"/>
      <c r="I58" s="15"/>
      <c r="J58" s="14"/>
      <c r="K58" s="14"/>
    </row>
    <row r="59" spans="1:11" x14ac:dyDescent="0.25">
      <c r="A59" s="17" t="s">
        <v>56</v>
      </c>
      <c r="B59" s="17" t="s">
        <v>56</v>
      </c>
      <c r="C59" s="17" t="s">
        <v>56</v>
      </c>
      <c r="D59" s="17" t="s">
        <v>56</v>
      </c>
      <c r="E59" s="17"/>
      <c r="F59" s="17"/>
      <c r="G59" s="17"/>
      <c r="H59" s="17"/>
      <c r="I59" s="17"/>
      <c r="J59" s="17" t="s">
        <v>56</v>
      </c>
      <c r="K59" s="17" t="s">
        <v>56</v>
      </c>
    </row>
    <row r="60" spans="1:11" x14ac:dyDescent="0.25">
      <c r="D60" s="18" t="s">
        <v>57</v>
      </c>
      <c r="E60" s="4">
        <f>SUM(E13:E58)</f>
        <v>0</v>
      </c>
      <c r="F60" s="4">
        <f t="shared" ref="F60:H60" si="0">SUM(F13:F58)</f>
        <v>0</v>
      </c>
      <c r="G60" s="4">
        <f t="shared" si="0"/>
        <v>105503.11132766563</v>
      </c>
      <c r="H60" s="4">
        <f t="shared" si="0"/>
        <v>92502</v>
      </c>
    </row>
    <row r="61" spans="1:11" x14ac:dyDescent="0.25">
      <c r="D61" s="18"/>
      <c r="E61" s="19"/>
      <c r="F61" s="20"/>
      <c r="G61" s="21"/>
      <c r="H61" s="21"/>
    </row>
    <row r="62" spans="1:11" x14ac:dyDescent="0.25">
      <c r="C62" t="s">
        <v>58</v>
      </c>
      <c r="D62" s="22"/>
      <c r="E62" s="19"/>
      <c r="F62" s="19"/>
    </row>
  </sheetData>
  <mergeCells count="1">
    <mergeCell ref="E2:H2"/>
  </mergeCells>
  <pageMargins left="0.7" right="0.7" top="0.75" bottom="0.75" header="0.3" footer="0.3"/>
  <pageSetup scale="46" fitToHeight="0" orientation="landscape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781A-797B-4DB6-8FC6-A9C2C92B1B3F}">
  <sheetPr>
    <tabColor theme="5" tint="0.39997558519241921"/>
  </sheetPr>
  <dimension ref="A1:Q56"/>
  <sheetViews>
    <sheetView view="pageBreakPreview" zoomScale="90" zoomScaleNormal="100" zoomScaleSheetLayoutView="90" workbookViewId="0">
      <selection activeCell="K27" sqref="K27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5" bestFit="1" customWidth="1"/>
    <col min="5" max="5" width="9.42578125" style="4" bestFit="1" customWidth="1"/>
    <col min="6" max="6" width="8.28515625" style="4" bestFit="1" customWidth="1"/>
    <col min="7" max="8" width="7.7109375" style="4" bestFit="1" customWidth="1"/>
    <col min="9" max="9" width="14.140625" style="4" bestFit="1" customWidth="1"/>
    <col min="10" max="10" width="17.7109375" style="5" bestFit="1" customWidth="1"/>
    <col min="11" max="11" width="12.7109375" style="5" bestFit="1" customWidth="1"/>
    <col min="12" max="12" width="10.140625" bestFit="1" customWidth="1"/>
    <col min="13" max="13" width="12.7109375" bestFit="1" customWidth="1"/>
    <col min="14" max="15" width="8.28515625" bestFit="1" customWidth="1"/>
    <col min="16" max="16" width="7.28515625" bestFit="1" customWidth="1"/>
    <col min="17" max="17" width="7.710937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68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10" t="s">
        <v>60</v>
      </c>
      <c r="C4" s="9" t="s">
        <v>14</v>
      </c>
      <c r="D4" s="10"/>
      <c r="E4" s="11">
        <v>89865.263288187154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4" t="s">
        <v>61</v>
      </c>
      <c r="C5" s="13" t="s">
        <v>18</v>
      </c>
      <c r="D5" s="14" t="s">
        <v>19</v>
      </c>
      <c r="E5" s="15">
        <v>6071.7367118128459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SUMIF($A$5:$A52,$M5,E$5:E52)</f>
        <v>6071.7367118128459</v>
      </c>
      <c r="O5" s="4">
        <f>SUMIF($A$5:$A52,$M5,F$5:F52)</f>
        <v>7867</v>
      </c>
      <c r="P5" s="4">
        <f>SUMIF($A$5:$A52,$M5,G$5:G52)</f>
        <v>0</v>
      </c>
      <c r="Q5" s="4">
        <f>SUMIF($A$5:$A52,$M5,H$5:H52)</f>
        <v>0</v>
      </c>
    </row>
    <row r="6" spans="1:17" x14ac:dyDescent="0.25">
      <c r="A6" s="13" t="s">
        <v>16</v>
      </c>
      <c r="B6" s="14" t="s">
        <v>62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SUMIF($A$5:$A53,$M6,E$5:E53)</f>
        <v>0</v>
      </c>
      <c r="O6" s="4">
        <f>SUMIF($A$5:$A53,$M6,F$5:F53)</f>
        <v>-860</v>
      </c>
      <c r="P6" s="4">
        <f>SUMIF($A$5:$A53,$M6,G$5:G53)</f>
        <v>0</v>
      </c>
      <c r="Q6" s="4">
        <f>SUMIF($A$5:$A53,$M6,H$5:H53)</f>
        <v>0</v>
      </c>
    </row>
    <row r="7" spans="1:17" x14ac:dyDescent="0.25">
      <c r="A7" s="13" t="s">
        <v>16</v>
      </c>
      <c r="B7" s="14" t="s">
        <v>63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SUMIF($A$5:$A53,$M7,E$5:E53)</f>
        <v>0</v>
      </c>
      <c r="O7" s="4">
        <f>SUMIF($A$5:$A53,$M7,F$5:F53)</f>
        <v>0</v>
      </c>
      <c r="P7" s="4">
        <f>SUMIF($A$5:$A53,$M7,G$5:G53)</f>
        <v>-342</v>
      </c>
      <c r="Q7" s="4">
        <f>SUMIF($A$5:$A53,$M7,H$5:H53)</f>
        <v>0</v>
      </c>
    </row>
    <row r="8" spans="1:17" x14ac:dyDescent="0.25">
      <c r="A8" s="13" t="s">
        <v>16</v>
      </c>
      <c r="B8" s="14" t="s">
        <v>64</v>
      </c>
      <c r="C8" s="13" t="s">
        <v>28</v>
      </c>
      <c r="D8" s="14" t="s">
        <v>19</v>
      </c>
      <c r="E8" s="15"/>
      <c r="F8" s="15">
        <v>7867</v>
      </c>
      <c r="G8" s="15"/>
      <c r="H8" s="15"/>
      <c r="I8" s="16">
        <v>44880</v>
      </c>
      <c r="J8" s="16">
        <v>44927</v>
      </c>
      <c r="K8" s="16" t="s">
        <v>15</v>
      </c>
      <c r="L8" s="4"/>
      <c r="M8" s="5" t="s">
        <v>29</v>
      </c>
      <c r="N8" s="4">
        <f>SUMIF($A$5:$A57,$M8,E$5:E57)</f>
        <v>0</v>
      </c>
      <c r="O8" s="4">
        <f>SUMIF($A$5:$A57,$M8,F$5:F57)</f>
        <v>0</v>
      </c>
      <c r="P8" s="4">
        <f>SUMIF($A$5:$A57,$M8,G$5:G57)</f>
        <v>0</v>
      </c>
      <c r="Q8" s="4">
        <f>SUMIF($A$5:$A57,$M8,H$5:H57)</f>
        <v>3216</v>
      </c>
    </row>
    <row r="9" spans="1:17" x14ac:dyDescent="0.25">
      <c r="A9" s="13" t="s">
        <v>16</v>
      </c>
      <c r="B9" s="14" t="s">
        <v>64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4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23</v>
      </c>
      <c r="B11" s="14" t="s">
        <v>69</v>
      </c>
      <c r="C11" s="13" t="s">
        <v>38</v>
      </c>
      <c r="D11" s="14"/>
      <c r="E11" s="15"/>
      <c r="F11" s="15"/>
      <c r="G11" s="15"/>
      <c r="H11" s="15"/>
      <c r="I11" s="16">
        <v>45086</v>
      </c>
      <c r="J11" s="16">
        <v>45116</v>
      </c>
      <c r="K11" s="14" t="s">
        <v>15</v>
      </c>
      <c r="L11" s="4"/>
    </row>
    <row r="12" spans="1:17" x14ac:dyDescent="0.25">
      <c r="A12" s="13" t="s">
        <v>23</v>
      </c>
      <c r="B12" s="14" t="s">
        <v>41</v>
      </c>
      <c r="C12" s="13" t="s">
        <v>67</v>
      </c>
      <c r="D12" s="14" t="s">
        <v>19</v>
      </c>
      <c r="E12" s="15"/>
      <c r="F12" s="15">
        <v>-860</v>
      </c>
      <c r="G12" s="15"/>
      <c r="H12" s="15"/>
      <c r="I12" s="16">
        <v>45138</v>
      </c>
      <c r="J12" s="16">
        <v>45138</v>
      </c>
      <c r="K12" s="14" t="s">
        <v>15</v>
      </c>
      <c r="L12" s="4"/>
    </row>
    <row r="13" spans="1:17" x14ac:dyDescent="0.25">
      <c r="A13" s="13" t="s">
        <v>29</v>
      </c>
      <c r="B13" s="14" t="s">
        <v>43</v>
      </c>
      <c r="C13" s="13" t="s">
        <v>44</v>
      </c>
      <c r="D13" s="14" t="s">
        <v>19</v>
      </c>
      <c r="E13" s="15"/>
      <c r="F13" s="15"/>
      <c r="G13" s="15"/>
      <c r="H13" s="15"/>
      <c r="I13" s="16">
        <v>45214</v>
      </c>
      <c r="J13" s="16">
        <v>45292</v>
      </c>
      <c r="K13" s="14"/>
      <c r="L13" s="4"/>
    </row>
    <row r="14" spans="1:17" x14ac:dyDescent="0.25">
      <c r="A14" s="13" t="s">
        <v>29</v>
      </c>
      <c r="B14" s="14" t="s">
        <v>43</v>
      </c>
      <c r="C14" s="13" t="s">
        <v>70</v>
      </c>
      <c r="D14" s="14" t="s">
        <v>19</v>
      </c>
      <c r="E14" s="15"/>
      <c r="F14" s="15"/>
      <c r="G14" s="15"/>
      <c r="H14" s="15"/>
      <c r="I14" s="16">
        <v>45245</v>
      </c>
      <c r="J14" s="16">
        <v>45292</v>
      </c>
      <c r="K14" s="14"/>
      <c r="L14" s="4"/>
    </row>
    <row r="15" spans="1:17" x14ac:dyDescent="0.25">
      <c r="A15" s="13" t="s">
        <v>26</v>
      </c>
      <c r="B15" s="14" t="s">
        <v>49</v>
      </c>
      <c r="C15" s="13" t="s">
        <v>50</v>
      </c>
      <c r="D15" s="14" t="s">
        <v>19</v>
      </c>
      <c r="E15" s="15"/>
      <c r="F15" s="15"/>
      <c r="G15" s="15">
        <v>-342</v>
      </c>
      <c r="H15" s="15"/>
      <c r="I15" s="16" t="s">
        <v>45</v>
      </c>
      <c r="J15" s="16">
        <v>45292</v>
      </c>
      <c r="K15" s="14"/>
      <c r="L15" s="4"/>
      <c r="M15" s="5"/>
    </row>
    <row r="16" spans="1:17" x14ac:dyDescent="0.25">
      <c r="A16" s="13" t="s">
        <v>29</v>
      </c>
      <c r="B16" s="14" t="s">
        <v>51</v>
      </c>
      <c r="C16" s="13" t="s">
        <v>52</v>
      </c>
      <c r="D16" s="14" t="s">
        <v>22</v>
      </c>
      <c r="E16" s="15"/>
      <c r="F16" s="15"/>
      <c r="G16" s="15"/>
      <c r="H16" s="15"/>
      <c r="I16" s="16"/>
      <c r="J16" s="16"/>
      <c r="K16" s="14"/>
      <c r="L16" s="4"/>
    </row>
    <row r="17" spans="1:12" x14ac:dyDescent="0.25">
      <c r="A17" s="13" t="s">
        <v>29</v>
      </c>
      <c r="B17" s="14" t="s">
        <v>51</v>
      </c>
      <c r="C17" s="13" t="s">
        <v>48</v>
      </c>
      <c r="D17" s="14" t="s">
        <v>22</v>
      </c>
      <c r="E17" s="15"/>
      <c r="F17" s="15"/>
      <c r="G17" s="15"/>
      <c r="H17" s="15"/>
      <c r="I17" s="16"/>
      <c r="J17" s="14"/>
      <c r="K17" s="14"/>
      <c r="L17" s="4"/>
    </row>
    <row r="18" spans="1:12" x14ac:dyDescent="0.25">
      <c r="A18" s="13" t="s">
        <v>29</v>
      </c>
      <c r="B18" s="14" t="s">
        <v>51</v>
      </c>
      <c r="C18" s="13" t="s">
        <v>53</v>
      </c>
      <c r="D18" s="14" t="s">
        <v>22</v>
      </c>
      <c r="E18" s="15"/>
      <c r="F18" s="15"/>
      <c r="G18" s="15"/>
      <c r="H18" s="15"/>
      <c r="I18" s="16"/>
      <c r="J18" s="14"/>
      <c r="K18" s="14"/>
      <c r="L18" s="4"/>
    </row>
    <row r="19" spans="1:12" x14ac:dyDescent="0.25">
      <c r="A19" s="13" t="s">
        <v>29</v>
      </c>
      <c r="B19" s="14" t="s">
        <v>51</v>
      </c>
      <c r="C19" s="13" t="s">
        <v>54</v>
      </c>
      <c r="D19" s="14" t="s">
        <v>19</v>
      </c>
      <c r="E19" s="15"/>
      <c r="F19" s="15"/>
      <c r="G19" s="15"/>
      <c r="H19" s="15"/>
      <c r="I19" s="16"/>
      <c r="J19" s="14"/>
      <c r="K19" s="14"/>
      <c r="L19" s="4"/>
    </row>
    <row r="20" spans="1:12" x14ac:dyDescent="0.25">
      <c r="A20" s="13" t="s">
        <v>29</v>
      </c>
      <c r="B20" s="14" t="s">
        <v>49</v>
      </c>
      <c r="C20" s="13" t="s">
        <v>55</v>
      </c>
      <c r="D20" s="14" t="s">
        <v>19</v>
      </c>
      <c r="E20" s="15"/>
      <c r="F20" s="15"/>
      <c r="G20" s="15"/>
      <c r="H20" s="15">
        <v>3216</v>
      </c>
      <c r="I20" s="16"/>
      <c r="J20" s="16">
        <v>45658</v>
      </c>
      <c r="K20" s="14"/>
      <c r="L20" s="4"/>
    </row>
    <row r="21" spans="1:12" x14ac:dyDescent="0.25">
      <c r="A21" s="13" t="s">
        <v>29</v>
      </c>
      <c r="B21" s="14" t="s">
        <v>51</v>
      </c>
      <c r="C21" s="13" t="s">
        <v>30</v>
      </c>
      <c r="D21" s="14" t="s">
        <v>22</v>
      </c>
      <c r="E21" s="15"/>
      <c r="F21" s="15"/>
      <c r="G21" s="15"/>
      <c r="H21" s="15"/>
      <c r="I21" s="15"/>
      <c r="J21" s="16"/>
      <c r="K21" s="14"/>
      <c r="L21" s="4"/>
    </row>
    <row r="22" spans="1:12" x14ac:dyDescent="0.25">
      <c r="A22" s="13" t="s">
        <v>29</v>
      </c>
      <c r="B22" s="14" t="s">
        <v>51</v>
      </c>
      <c r="C22" s="13" t="s">
        <v>54</v>
      </c>
      <c r="D22" s="14" t="s">
        <v>19</v>
      </c>
      <c r="E22" s="15"/>
      <c r="F22" s="15"/>
      <c r="G22" s="15"/>
      <c r="H22" s="15"/>
      <c r="I22" s="15"/>
      <c r="J22" s="14"/>
      <c r="K22" s="14"/>
    </row>
    <row r="23" spans="1:12" x14ac:dyDescent="0.25">
      <c r="A23" s="13"/>
      <c r="B23" s="14"/>
      <c r="C23" s="13"/>
      <c r="D23" s="14"/>
      <c r="E23" s="15"/>
      <c r="F23" s="15"/>
      <c r="G23" s="15"/>
      <c r="H23" s="15"/>
      <c r="I23" s="15"/>
      <c r="J23" s="14"/>
      <c r="K23" s="14"/>
    </row>
    <row r="24" spans="1:12" x14ac:dyDescent="0.25">
      <c r="A24" s="13"/>
      <c r="B24" s="14"/>
      <c r="C24" s="13"/>
      <c r="D24" s="14"/>
      <c r="E24" s="15"/>
      <c r="F24" s="15"/>
      <c r="G24" s="15"/>
      <c r="H24" s="15"/>
      <c r="I24" s="15"/>
      <c r="J24" s="14"/>
      <c r="K24" s="14"/>
    </row>
    <row r="25" spans="1:12" x14ac:dyDescent="0.25">
      <c r="A25" s="13"/>
      <c r="B25" s="13"/>
      <c r="C25" s="13"/>
      <c r="D25" s="14"/>
      <c r="E25" s="15"/>
      <c r="F25" s="15"/>
      <c r="G25" s="15"/>
      <c r="H25" s="15"/>
      <c r="I25" s="15"/>
      <c r="J25" s="14"/>
      <c r="K25" s="14"/>
    </row>
    <row r="26" spans="1:12" x14ac:dyDescent="0.25">
      <c r="A26" s="13"/>
      <c r="B26" s="13"/>
      <c r="C26" s="13"/>
      <c r="D26" s="14"/>
      <c r="E26" s="15"/>
      <c r="F26" s="15"/>
      <c r="G26" s="15"/>
      <c r="H26" s="15"/>
      <c r="I26" s="15"/>
      <c r="J26" s="14"/>
      <c r="K26" s="1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7" t="s">
        <v>56</v>
      </c>
      <c r="B53" s="17" t="s">
        <v>56</v>
      </c>
      <c r="C53" s="17" t="s">
        <v>56</v>
      </c>
      <c r="D53" s="17" t="s">
        <v>56</v>
      </c>
      <c r="E53" s="17"/>
      <c r="F53" s="17"/>
      <c r="G53" s="17"/>
      <c r="H53" s="17"/>
      <c r="I53" s="17"/>
      <c r="J53" s="17" t="s">
        <v>56</v>
      </c>
      <c r="K53" s="17" t="s">
        <v>56</v>
      </c>
    </row>
    <row r="54" spans="1:11" x14ac:dyDescent="0.25">
      <c r="D54" s="18" t="s">
        <v>57</v>
      </c>
      <c r="E54" s="4">
        <f>SUM(E5:E52)</f>
        <v>6071.7367118128459</v>
      </c>
      <c r="F54" s="4">
        <f t="shared" ref="F54:H54" si="0">SUM(F5:F52)</f>
        <v>7007</v>
      </c>
      <c r="G54" s="4">
        <f t="shared" si="0"/>
        <v>-342</v>
      </c>
      <c r="H54" s="4">
        <f t="shared" si="0"/>
        <v>3216</v>
      </c>
    </row>
    <row r="55" spans="1:11" x14ac:dyDescent="0.25">
      <c r="D55" s="18"/>
      <c r="E55" s="19"/>
      <c r="F55" s="20"/>
      <c r="G55" s="21"/>
      <c r="H55" s="21"/>
    </row>
    <row r="56" spans="1:11" x14ac:dyDescent="0.25">
      <c r="C56" t="s">
        <v>58</v>
      </c>
      <c r="D56" s="22"/>
      <c r="E56" s="19"/>
      <c r="F56" s="19"/>
    </row>
  </sheetData>
  <mergeCells count="1">
    <mergeCell ref="E2:H2"/>
  </mergeCells>
  <pageMargins left="0.7" right="0.7" top="0.75" bottom="0.75" header="0.3" footer="0.3"/>
  <pageSetup scale="4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9F266-8779-49AF-AABE-E5C3D6742DC0}">
  <sheetPr>
    <tabColor theme="5" tint="0.39997558519241921"/>
    <pageSetUpPr fitToPage="1"/>
  </sheetPr>
  <dimension ref="A1:Q60"/>
  <sheetViews>
    <sheetView view="pageBreakPreview" zoomScale="80" zoomScaleNormal="100" zoomScaleSheetLayoutView="80" workbookViewId="0">
      <selection activeCell="L3" sqref="L3:L26"/>
    </sheetView>
  </sheetViews>
  <sheetFormatPr defaultRowHeight="15" x14ac:dyDescent="0.25"/>
  <cols>
    <col min="1" max="1" width="44.140625" customWidth="1"/>
    <col min="2" max="2" width="44.85546875" bestFit="1" customWidth="1"/>
    <col min="3" max="3" width="67.7109375" bestFit="1" customWidth="1"/>
    <col min="4" max="4" width="31.28515625" style="5" bestFit="1" customWidth="1"/>
    <col min="5" max="5" width="11.28515625" style="4" bestFit="1" customWidth="1"/>
    <col min="6" max="6" width="9.42578125" style="4" bestFit="1" customWidth="1"/>
    <col min="7" max="7" width="10.140625" style="4" bestFit="1" customWidth="1"/>
    <col min="8" max="8" width="9.7109375" style="4" bestFit="1" customWidth="1"/>
    <col min="9" max="9" width="14.140625" style="4" bestFit="1" customWidth="1"/>
    <col min="10" max="10" width="24.42578125" style="5" bestFit="1" customWidth="1"/>
    <col min="11" max="11" width="12.7109375" style="5" bestFit="1" customWidth="1"/>
    <col min="12" max="12" width="12.28515625" bestFit="1" customWidth="1"/>
    <col min="13" max="13" width="12.7109375" bestFit="1" customWidth="1"/>
    <col min="14" max="14" width="9" bestFit="1" customWidth="1"/>
    <col min="15" max="15" width="9.42578125" bestFit="1" customWidth="1"/>
    <col min="16" max="16" width="10.140625" bestFit="1" customWidth="1"/>
    <col min="17" max="17" width="9.710937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59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30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10" t="s">
        <v>60</v>
      </c>
      <c r="C4" s="9" t="s">
        <v>14</v>
      </c>
      <c r="D4" s="10"/>
      <c r="E4" s="11">
        <v>1618668.628761518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4" t="s">
        <v>61</v>
      </c>
      <c r="C5" s="13" t="s">
        <v>18</v>
      </c>
      <c r="D5" s="14" t="s">
        <v>19</v>
      </c>
      <c r="E5" s="15">
        <v>13328.431652850239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SUMIF($A$5:$A56,$M5,E$5:E56)</f>
        <v>13328.431652850239</v>
      </c>
      <c r="O5" s="4">
        <f>SUMIF($A$5:$A56,$M5,F$5:F56)</f>
        <v>59795.49472189229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3" t="s">
        <v>16</v>
      </c>
      <c r="B6" s="14" t="s">
        <v>62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SUMIF($A$5:$A57,$M6,E$5:E57)</f>
        <v>0</v>
      </c>
      <c r="O6" s="4">
        <f>SUMIF($A$5:$A57,$M6,F$5:F57)</f>
        <v>-9506.3826702467632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3" t="s">
        <v>16</v>
      </c>
      <c r="B7" s="14" t="s">
        <v>63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SUMIF($A$5:$A57,$M7,E$5:E57)</f>
        <v>0</v>
      </c>
      <c r="O7" s="4">
        <f>SUMIF($A$5:$A57,$M7,F$5:F57)</f>
        <v>0</v>
      </c>
      <c r="P7" s="4">
        <f>SUMIF($A$5:$A57,$M7,G$5:G57)</f>
        <v>178834.44486373942</v>
      </c>
      <c r="Q7" s="4">
        <f>SUMIF($A$5:$A57,$M7,H$5:H57)</f>
        <v>0</v>
      </c>
    </row>
    <row r="8" spans="1:17" x14ac:dyDescent="0.25">
      <c r="A8" s="13" t="s">
        <v>16</v>
      </c>
      <c r="B8" s="14" t="s">
        <v>64</v>
      </c>
      <c r="C8" s="13" t="s">
        <v>28</v>
      </c>
      <c r="D8" s="14" t="s">
        <v>19</v>
      </c>
      <c r="E8" s="15"/>
      <c r="F8" s="15">
        <v>59795.238084673183</v>
      </c>
      <c r="G8" s="15"/>
      <c r="H8" s="15"/>
      <c r="I8" s="16">
        <v>44880</v>
      </c>
      <c r="J8" s="16">
        <v>44927</v>
      </c>
      <c r="K8" s="16" t="s">
        <v>15</v>
      </c>
      <c r="L8" s="4"/>
      <c r="M8" s="5" t="s">
        <v>29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0</v>
      </c>
      <c r="Q8" s="4">
        <f>SUMIF($A$5:$A61,$M8,H$5:H61)</f>
        <v>155197</v>
      </c>
    </row>
    <row r="9" spans="1:17" x14ac:dyDescent="0.25">
      <c r="A9" s="13" t="s">
        <v>16</v>
      </c>
      <c r="B9" s="14" t="s">
        <v>64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4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4" t="s">
        <v>33</v>
      </c>
      <c r="C11" s="13" t="s">
        <v>34</v>
      </c>
      <c r="D11" s="14" t="s">
        <v>19</v>
      </c>
      <c r="E11" s="15"/>
      <c r="F11" s="15">
        <v>0.2566372191067785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4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14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4" t="s">
        <v>65</v>
      </c>
      <c r="C14" s="13" t="s">
        <v>66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  <c r="M14" s="5"/>
    </row>
    <row r="15" spans="1:17" x14ac:dyDescent="0.25">
      <c r="A15" s="13" t="s">
        <v>23</v>
      </c>
      <c r="B15" s="14" t="s">
        <v>41</v>
      </c>
      <c r="C15" s="13" t="s">
        <v>67</v>
      </c>
      <c r="D15" s="14" t="s">
        <v>19</v>
      </c>
      <c r="E15" s="15"/>
      <c r="F15" s="15">
        <v>-9506.3826702467632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4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4"/>
    </row>
    <row r="17" spans="1:12" x14ac:dyDescent="0.25">
      <c r="A17" s="13" t="s">
        <v>29</v>
      </c>
      <c r="B17" s="14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/>
      <c r="L17" s="4"/>
    </row>
    <row r="18" spans="1:12" x14ac:dyDescent="0.25">
      <c r="A18" s="13" t="s">
        <v>29</v>
      </c>
      <c r="B18" s="14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/>
      <c r="L18" s="4"/>
    </row>
    <row r="19" spans="1:12" x14ac:dyDescent="0.25">
      <c r="A19" s="13" t="s">
        <v>29</v>
      </c>
      <c r="B19" s="14" t="s">
        <v>51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4"/>
    </row>
    <row r="20" spans="1:12" x14ac:dyDescent="0.25">
      <c r="A20" s="13" t="s">
        <v>26</v>
      </c>
      <c r="B20" s="14" t="s">
        <v>49</v>
      </c>
      <c r="C20" s="13" t="s">
        <v>50</v>
      </c>
      <c r="D20" s="14" t="s">
        <v>19</v>
      </c>
      <c r="E20" s="15"/>
      <c r="F20" s="15"/>
      <c r="G20" s="15">
        <v>178834.44486373942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4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4" t="s">
        <v>51</v>
      </c>
      <c r="C22" s="13" t="s">
        <v>48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4" t="s">
        <v>51</v>
      </c>
      <c r="C23" s="13" t="s">
        <v>53</v>
      </c>
      <c r="D23" s="14" t="s">
        <v>22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4" t="s">
        <v>51</v>
      </c>
      <c r="C24" s="13" t="s">
        <v>54</v>
      </c>
      <c r="D24" s="14" t="s">
        <v>19</v>
      </c>
      <c r="E24" s="15"/>
      <c r="F24" s="15"/>
      <c r="G24" s="15"/>
      <c r="H24" s="15"/>
      <c r="I24" s="16"/>
      <c r="J24" s="14"/>
      <c r="K24" s="14"/>
      <c r="L24" s="4"/>
    </row>
    <row r="25" spans="1:12" x14ac:dyDescent="0.25">
      <c r="A25" s="13" t="s">
        <v>29</v>
      </c>
      <c r="B25" s="14" t="s">
        <v>49</v>
      </c>
      <c r="C25" s="13" t="s">
        <v>55</v>
      </c>
      <c r="D25" s="14" t="s">
        <v>19</v>
      </c>
      <c r="E25" s="15"/>
      <c r="F25" s="15"/>
      <c r="G25" s="15"/>
      <c r="H25" s="15">
        <v>155197</v>
      </c>
      <c r="I25" s="15"/>
      <c r="J25" s="16">
        <v>45658</v>
      </c>
      <c r="K25" s="14"/>
      <c r="L25" s="4"/>
    </row>
    <row r="26" spans="1:12" x14ac:dyDescent="0.25">
      <c r="A26" s="13" t="s">
        <v>29</v>
      </c>
      <c r="B26" s="14" t="s">
        <v>51</v>
      </c>
      <c r="C26" s="13" t="s">
        <v>30</v>
      </c>
      <c r="D26" s="14" t="s">
        <v>22</v>
      </c>
      <c r="E26" s="15"/>
      <c r="F26" s="15"/>
      <c r="G26" s="15"/>
      <c r="H26" s="15"/>
      <c r="I26" s="15"/>
      <c r="J26" s="14"/>
      <c r="K26" s="14"/>
    </row>
    <row r="27" spans="1:12" x14ac:dyDescent="0.25">
      <c r="A27" s="13" t="s">
        <v>29</v>
      </c>
      <c r="B27" s="14" t="s">
        <v>51</v>
      </c>
      <c r="C27" s="13" t="s">
        <v>54</v>
      </c>
      <c r="D27" s="14" t="s">
        <v>19</v>
      </c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3"/>
      <c r="B56" s="13"/>
      <c r="C56" s="13"/>
      <c r="D56" s="14"/>
      <c r="E56" s="15"/>
      <c r="F56" s="15"/>
      <c r="G56" s="15"/>
      <c r="H56" s="15"/>
      <c r="I56" s="15"/>
      <c r="J56" s="14"/>
      <c r="K56" s="14"/>
    </row>
    <row r="57" spans="1:11" x14ac:dyDescent="0.25">
      <c r="A57" s="17" t="s">
        <v>56</v>
      </c>
      <c r="B57" s="17" t="s">
        <v>56</v>
      </c>
      <c r="C57" s="17" t="s">
        <v>56</v>
      </c>
      <c r="D57" s="17" t="s">
        <v>56</v>
      </c>
      <c r="E57" s="17"/>
      <c r="F57" s="17"/>
      <c r="G57" s="17"/>
      <c r="H57" s="17"/>
      <c r="I57" s="17"/>
      <c r="J57" s="17" t="s">
        <v>56</v>
      </c>
      <c r="K57" s="17" t="s">
        <v>56</v>
      </c>
    </row>
    <row r="58" spans="1:11" x14ac:dyDescent="0.25">
      <c r="D58" s="18" t="s">
        <v>57</v>
      </c>
      <c r="E58" s="4">
        <f>SUM(E5:E56)</f>
        <v>13328.431652850239</v>
      </c>
      <c r="F58" s="4">
        <f t="shared" ref="F58:H58" si="0">SUM(F5:F56)</f>
        <v>50289.112051645527</v>
      </c>
      <c r="G58" s="4">
        <f t="shared" si="0"/>
        <v>178834.44486373942</v>
      </c>
      <c r="H58" s="4">
        <f t="shared" si="0"/>
        <v>155197</v>
      </c>
    </row>
    <row r="59" spans="1:11" x14ac:dyDescent="0.25">
      <c r="D59" s="18"/>
      <c r="E59" s="19"/>
      <c r="F59" s="20"/>
      <c r="G59" s="21"/>
      <c r="H59" s="21"/>
    </row>
    <row r="60" spans="1:11" x14ac:dyDescent="0.25">
      <c r="C60" t="s">
        <v>58</v>
      </c>
      <c r="D60" s="22"/>
      <c r="E60" s="19"/>
      <c r="F60" s="19"/>
    </row>
  </sheetData>
  <mergeCells count="1">
    <mergeCell ref="E2:H2"/>
  </mergeCells>
  <pageMargins left="0.7" right="0.7" top="0.75" bottom="0.75" header="0.3" footer="0.3"/>
  <pageSetup scale="44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09A30-0818-4221-8249-85CDA00F7D59}">
  <sheetPr>
    <tabColor theme="5" tint="0.39997558519241921"/>
    <pageSetUpPr fitToPage="1"/>
  </sheetPr>
  <dimension ref="A1:Q59"/>
  <sheetViews>
    <sheetView view="pageBreakPreview" topLeftCell="B3" zoomScaleNormal="100" zoomScaleSheetLayoutView="100" workbookViewId="0">
      <selection activeCell="L3" sqref="L3:L25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88" bestFit="1" customWidth="1"/>
    <col min="4" max="4" width="22.140625" style="5" bestFit="1" customWidth="1"/>
    <col min="5" max="5" width="10.140625" style="4" bestFit="1" customWidth="1"/>
    <col min="6" max="6" width="8.5703125" style="4" bestFit="1" customWidth="1"/>
    <col min="7" max="7" width="10.140625" style="4" bestFit="1" customWidth="1"/>
    <col min="8" max="8" width="8.5703125" style="4" bestFit="1" customWidth="1"/>
    <col min="9" max="9" width="10.7109375" style="4" bestFit="1" customWidth="1"/>
    <col min="10" max="10" width="23" style="5" bestFit="1" customWidth="1"/>
    <col min="11" max="11" width="14.7109375" style="5" bestFit="1" customWidth="1"/>
    <col min="12" max="12" width="13" bestFit="1" customWidth="1"/>
    <col min="13" max="13" width="12.7109375" bestFit="1" customWidth="1"/>
    <col min="14" max="14" width="12.28515625" bestFit="1" customWidth="1"/>
    <col min="15" max="15" width="10.5703125" bestFit="1" customWidth="1"/>
    <col min="16" max="16" width="11.85546875" bestFit="1" customWidth="1"/>
    <col min="17" max="17" width="10.140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2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9" t="s">
        <v>13</v>
      </c>
      <c r="C4" s="9" t="s">
        <v>14</v>
      </c>
      <c r="D4" s="10"/>
      <c r="E4" s="11">
        <v>9880372.1372559965</v>
      </c>
      <c r="F4" s="11"/>
      <c r="G4" s="11"/>
      <c r="H4" s="11"/>
      <c r="I4" s="12">
        <v>44188</v>
      </c>
      <c r="J4" s="12">
        <v>44197</v>
      </c>
      <c r="K4" s="10" t="s">
        <v>15</v>
      </c>
      <c r="L4" s="4"/>
    </row>
    <row r="5" spans="1:17" x14ac:dyDescent="0.25">
      <c r="A5" s="13" t="s">
        <v>16</v>
      </c>
      <c r="B5" s="13" t="s">
        <v>17</v>
      </c>
      <c r="C5" s="13" t="s">
        <v>18</v>
      </c>
      <c r="D5" s="14" t="s">
        <v>19</v>
      </c>
      <c r="E5" s="15">
        <v>2583677.6372190751</v>
      </c>
      <c r="F5" s="15"/>
      <c r="G5" s="15"/>
      <c r="H5" s="15"/>
      <c r="I5" s="16">
        <v>44579</v>
      </c>
      <c r="J5" s="16">
        <v>44624</v>
      </c>
      <c r="K5" s="14" t="s">
        <v>15</v>
      </c>
      <c r="L5" s="4"/>
      <c r="M5" s="5" t="s">
        <v>16</v>
      </c>
      <c r="N5" s="4">
        <f>SUMIF($A$5:$A55,$M5,E$5:E55)</f>
        <v>2583677.6372190751</v>
      </c>
      <c r="O5" s="4">
        <f>SUMIF($A$5:$A55,$M5,F$5:F55)</f>
        <v>919301.3850241974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13" t="s">
        <v>16</v>
      </c>
      <c r="B6" s="13" t="s">
        <v>20</v>
      </c>
      <c r="C6" s="13" t="s">
        <v>21</v>
      </c>
      <c r="D6" s="14" t="s">
        <v>22</v>
      </c>
      <c r="E6" s="15"/>
      <c r="F6" s="15"/>
      <c r="G6" s="15"/>
      <c r="H6" s="15"/>
      <c r="I6" s="16">
        <v>44760</v>
      </c>
      <c r="J6" s="16">
        <v>44791</v>
      </c>
      <c r="K6" s="16" t="s">
        <v>15</v>
      </c>
      <c r="L6" s="4"/>
      <c r="M6" s="5" t="s">
        <v>23</v>
      </c>
      <c r="N6" s="4">
        <f>SUMIF($A$5:$A56,$M6,E$5:E56)</f>
        <v>0</v>
      </c>
      <c r="O6" s="4">
        <f>SUMIF($A$5:$A56,$M6,F$5:F56)</f>
        <v>-67299.602667972445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13" t="s">
        <v>16</v>
      </c>
      <c r="B7" s="13" t="s">
        <v>24</v>
      </c>
      <c r="C7" s="13" t="s">
        <v>25</v>
      </c>
      <c r="D7" s="14" t="s">
        <v>22</v>
      </c>
      <c r="E7" s="15"/>
      <c r="F7" s="15"/>
      <c r="G7" s="15"/>
      <c r="H7" s="15"/>
      <c r="I7" s="16">
        <v>44805</v>
      </c>
      <c r="J7" s="16">
        <v>44805</v>
      </c>
      <c r="K7" s="16" t="s">
        <v>15</v>
      </c>
      <c r="L7" s="4"/>
      <c r="M7" s="5" t="s">
        <v>26</v>
      </c>
      <c r="N7" s="4">
        <f>SUMIF($A$5:$A56,$M7,E$5:E56)</f>
        <v>0</v>
      </c>
      <c r="O7" s="4">
        <f>SUMIF($A$5:$A56,$M7,F$5:F56)</f>
        <v>0</v>
      </c>
      <c r="P7" s="4">
        <f>SUMIF($A$5:$A56,$M7,G$5:G56)</f>
        <v>1969757.909659829</v>
      </c>
      <c r="Q7" s="4">
        <f>SUMIF($A$5:$A56,$M7,H$5:H56)</f>
        <v>0</v>
      </c>
    </row>
    <row r="8" spans="1:17" x14ac:dyDescent="0.25">
      <c r="A8" s="13" t="s">
        <v>16</v>
      </c>
      <c r="B8" s="13" t="s">
        <v>27</v>
      </c>
      <c r="C8" s="13" t="s">
        <v>28</v>
      </c>
      <c r="D8" s="14" t="s">
        <v>19</v>
      </c>
      <c r="E8" s="15"/>
      <c r="F8" s="15">
        <v>865558.09769337252</v>
      </c>
      <c r="G8" s="15"/>
      <c r="H8" s="15"/>
      <c r="I8" s="16">
        <v>44880</v>
      </c>
      <c r="J8" s="16">
        <v>44927</v>
      </c>
      <c r="K8" s="14" t="s">
        <v>15</v>
      </c>
      <c r="L8" s="4"/>
      <c r="M8" s="5" t="s">
        <v>29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0</v>
      </c>
      <c r="Q8" s="4">
        <f>SUMIF($A$5:$A60,$M8,H$5:H60)</f>
        <v>941555.73430389538</v>
      </c>
    </row>
    <row r="9" spans="1:17" x14ac:dyDescent="0.25">
      <c r="A9" s="13" t="s">
        <v>16</v>
      </c>
      <c r="B9" s="13" t="s">
        <v>27</v>
      </c>
      <c r="C9" s="13" t="s">
        <v>30</v>
      </c>
      <c r="D9" s="14" t="s">
        <v>22</v>
      </c>
      <c r="E9" s="15"/>
      <c r="F9" s="15"/>
      <c r="G9" s="15"/>
      <c r="H9" s="15"/>
      <c r="I9" s="16">
        <v>44880</v>
      </c>
      <c r="J9" s="16">
        <v>44927</v>
      </c>
      <c r="K9" s="14" t="s">
        <v>15</v>
      </c>
      <c r="L9" s="4"/>
    </row>
    <row r="10" spans="1:17" x14ac:dyDescent="0.25">
      <c r="A10" s="13" t="s">
        <v>16</v>
      </c>
      <c r="B10" s="13" t="s">
        <v>31</v>
      </c>
      <c r="C10" s="13" t="s">
        <v>32</v>
      </c>
      <c r="D10" s="14" t="s">
        <v>22</v>
      </c>
      <c r="E10" s="15"/>
      <c r="F10" s="15"/>
      <c r="G10" s="15"/>
      <c r="H10" s="15"/>
      <c r="I10" s="16">
        <v>44917</v>
      </c>
      <c r="J10" s="16">
        <v>44927</v>
      </c>
      <c r="K10" s="14" t="s">
        <v>15</v>
      </c>
      <c r="L10" s="4"/>
    </row>
    <row r="11" spans="1:17" x14ac:dyDescent="0.25">
      <c r="A11" s="13" t="s">
        <v>16</v>
      </c>
      <c r="B11" s="13" t="s">
        <v>33</v>
      </c>
      <c r="C11" s="13" t="s">
        <v>34</v>
      </c>
      <c r="D11" s="14" t="s">
        <v>19</v>
      </c>
      <c r="E11" s="15"/>
      <c r="F11" s="15">
        <v>53743.287330824882</v>
      </c>
      <c r="G11" s="15"/>
      <c r="H11" s="15"/>
      <c r="I11" s="16">
        <v>44974</v>
      </c>
      <c r="J11" s="16">
        <v>45004</v>
      </c>
      <c r="K11" s="14" t="s">
        <v>15</v>
      </c>
      <c r="L11" s="4"/>
    </row>
    <row r="12" spans="1:17" x14ac:dyDescent="0.25">
      <c r="A12" s="13" t="s">
        <v>16</v>
      </c>
      <c r="B12" s="13" t="s">
        <v>35</v>
      </c>
      <c r="C12" s="13" t="s">
        <v>36</v>
      </c>
      <c r="D12" s="14" t="s">
        <v>22</v>
      </c>
      <c r="E12" s="15"/>
      <c r="F12" s="15"/>
      <c r="G12" s="15"/>
      <c r="H12" s="15"/>
      <c r="I12" s="16">
        <v>45019</v>
      </c>
      <c r="J12" s="16">
        <v>45019</v>
      </c>
      <c r="K12" s="14" t="s">
        <v>15</v>
      </c>
      <c r="L12" s="4"/>
      <c r="M12" s="5"/>
    </row>
    <row r="13" spans="1:17" x14ac:dyDescent="0.25">
      <c r="A13" s="13" t="s">
        <v>16</v>
      </c>
      <c r="B13" s="13" t="s">
        <v>37</v>
      </c>
      <c r="C13" s="13" t="s">
        <v>38</v>
      </c>
      <c r="D13" s="14" t="s">
        <v>22</v>
      </c>
      <c r="E13" s="15"/>
      <c r="F13" s="15"/>
      <c r="G13" s="15"/>
      <c r="H13" s="15"/>
      <c r="I13" s="16">
        <v>45086</v>
      </c>
      <c r="J13" s="16">
        <v>45116</v>
      </c>
      <c r="K13" s="14" t="s">
        <v>15</v>
      </c>
      <c r="L13" s="4"/>
      <c r="M13" s="5"/>
    </row>
    <row r="14" spans="1:17" x14ac:dyDescent="0.25">
      <c r="A14" s="13" t="s">
        <v>23</v>
      </c>
      <c r="B14" s="13" t="s">
        <v>39</v>
      </c>
      <c r="C14" s="13" t="s">
        <v>40</v>
      </c>
      <c r="D14" s="14" t="s">
        <v>22</v>
      </c>
      <c r="E14" s="15"/>
      <c r="F14" s="15"/>
      <c r="G14" s="15"/>
      <c r="H14" s="15"/>
      <c r="I14" s="16">
        <v>45135</v>
      </c>
      <c r="J14" s="16">
        <v>45165</v>
      </c>
      <c r="K14" s="14" t="s">
        <v>15</v>
      </c>
      <c r="L14" s="4"/>
      <c r="M14" s="5"/>
    </row>
    <row r="15" spans="1:17" x14ac:dyDescent="0.25">
      <c r="A15" s="13" t="s">
        <v>23</v>
      </c>
      <c r="B15" s="13" t="s">
        <v>41</v>
      </c>
      <c r="C15" s="13" t="s">
        <v>42</v>
      </c>
      <c r="D15" s="14" t="s">
        <v>19</v>
      </c>
      <c r="E15" s="15"/>
      <c r="F15" s="15">
        <v>-67299.602667972445</v>
      </c>
      <c r="G15" s="15"/>
      <c r="H15" s="15"/>
      <c r="I15" s="16">
        <v>45138</v>
      </c>
      <c r="J15" s="16">
        <v>45138</v>
      </c>
      <c r="K15" s="14" t="s">
        <v>15</v>
      </c>
      <c r="L15" s="4"/>
    </row>
    <row r="16" spans="1:17" x14ac:dyDescent="0.25">
      <c r="A16" s="13" t="s">
        <v>29</v>
      </c>
      <c r="B16" s="13" t="s">
        <v>43</v>
      </c>
      <c r="C16" s="13" t="s">
        <v>44</v>
      </c>
      <c r="D16" s="14" t="s">
        <v>19</v>
      </c>
      <c r="E16" s="15"/>
      <c r="F16" s="15"/>
      <c r="G16" s="15"/>
      <c r="H16" s="15"/>
      <c r="I16" s="16">
        <v>45214</v>
      </c>
      <c r="J16" s="16" t="s">
        <v>45</v>
      </c>
      <c r="K16" s="14"/>
      <c r="L16" s="4"/>
    </row>
    <row r="17" spans="1:12" x14ac:dyDescent="0.25">
      <c r="A17" s="13" t="s">
        <v>29</v>
      </c>
      <c r="B17" s="13" t="s">
        <v>43</v>
      </c>
      <c r="C17" s="13" t="s">
        <v>46</v>
      </c>
      <c r="D17" s="14" t="s">
        <v>19</v>
      </c>
      <c r="E17" s="15"/>
      <c r="F17" s="15"/>
      <c r="G17" s="15"/>
      <c r="H17" s="15"/>
      <c r="I17" s="16">
        <v>45245</v>
      </c>
      <c r="J17" s="16" t="s">
        <v>45</v>
      </c>
      <c r="K17" s="14"/>
      <c r="L17" s="4"/>
    </row>
    <row r="18" spans="1:12" x14ac:dyDescent="0.25">
      <c r="A18" s="13" t="s">
        <v>29</v>
      </c>
      <c r="B18" s="13" t="s">
        <v>43</v>
      </c>
      <c r="C18" s="13" t="s">
        <v>47</v>
      </c>
      <c r="D18" s="14" t="s">
        <v>19</v>
      </c>
      <c r="E18" s="15"/>
      <c r="F18" s="15"/>
      <c r="G18" s="15"/>
      <c r="H18" s="15"/>
      <c r="I18" s="16" t="s">
        <v>45</v>
      </c>
      <c r="J18" s="16" t="s">
        <v>45</v>
      </c>
      <c r="K18" s="14"/>
      <c r="L18" s="4"/>
    </row>
    <row r="19" spans="1:12" x14ac:dyDescent="0.25">
      <c r="A19" s="13" t="s">
        <v>29</v>
      </c>
      <c r="B19" s="13" t="s">
        <v>43</v>
      </c>
      <c r="C19" s="13" t="s">
        <v>48</v>
      </c>
      <c r="D19" s="14" t="s">
        <v>22</v>
      </c>
      <c r="E19" s="15"/>
      <c r="F19" s="15"/>
      <c r="G19" s="15"/>
      <c r="H19" s="15"/>
      <c r="I19" s="16"/>
      <c r="J19" s="16">
        <v>45292</v>
      </c>
      <c r="K19" s="14"/>
      <c r="L19" s="4"/>
    </row>
    <row r="20" spans="1:12" x14ac:dyDescent="0.25">
      <c r="A20" s="13" t="s">
        <v>26</v>
      </c>
      <c r="B20" s="13" t="s">
        <v>49</v>
      </c>
      <c r="C20" s="13" t="s">
        <v>50</v>
      </c>
      <c r="D20" s="14" t="s">
        <v>19</v>
      </c>
      <c r="E20" s="15"/>
      <c r="F20" s="15"/>
      <c r="G20" s="15">
        <v>1969757.909659829</v>
      </c>
      <c r="H20" s="15"/>
      <c r="I20" s="16"/>
      <c r="J20" s="16">
        <v>45292</v>
      </c>
      <c r="K20" s="14"/>
      <c r="L20" s="4"/>
    </row>
    <row r="21" spans="1:12" x14ac:dyDescent="0.25">
      <c r="A21" s="13" t="s">
        <v>29</v>
      </c>
      <c r="B21" s="13" t="s">
        <v>51</v>
      </c>
      <c r="C21" s="13" t="s">
        <v>52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 t="s">
        <v>29</v>
      </c>
      <c r="B22" s="13" t="s">
        <v>51</v>
      </c>
      <c r="C22" s="13" t="s">
        <v>53</v>
      </c>
      <c r="D22" s="14" t="s">
        <v>22</v>
      </c>
      <c r="E22" s="15"/>
      <c r="F22" s="15"/>
      <c r="G22" s="15"/>
      <c r="H22" s="15"/>
      <c r="I22" s="16"/>
      <c r="J22" s="14"/>
      <c r="K22" s="14"/>
      <c r="L22" s="4"/>
    </row>
    <row r="23" spans="1:12" x14ac:dyDescent="0.25">
      <c r="A23" s="13" t="s">
        <v>29</v>
      </c>
      <c r="B23" s="13" t="s">
        <v>51</v>
      </c>
      <c r="C23" s="13" t="s">
        <v>54</v>
      </c>
      <c r="D23" s="14" t="s">
        <v>19</v>
      </c>
      <c r="E23" s="15"/>
      <c r="F23" s="15"/>
      <c r="G23" s="15"/>
      <c r="H23" s="15"/>
      <c r="I23" s="16"/>
      <c r="J23" s="14"/>
      <c r="K23" s="14"/>
      <c r="L23" s="4"/>
    </row>
    <row r="24" spans="1:12" x14ac:dyDescent="0.25">
      <c r="A24" s="13" t="s">
        <v>29</v>
      </c>
      <c r="B24" s="13" t="s">
        <v>49</v>
      </c>
      <c r="C24" s="13" t="s">
        <v>55</v>
      </c>
      <c r="D24" s="14" t="s">
        <v>19</v>
      </c>
      <c r="E24" s="15"/>
      <c r="F24" s="15"/>
      <c r="G24" s="15"/>
      <c r="H24" s="15">
        <v>941555.73430389538</v>
      </c>
      <c r="I24" s="15"/>
      <c r="J24" s="16">
        <v>45658</v>
      </c>
      <c r="K24" s="14"/>
      <c r="L24" s="4"/>
    </row>
    <row r="25" spans="1:12" x14ac:dyDescent="0.25">
      <c r="A25" s="13" t="s">
        <v>29</v>
      </c>
      <c r="B25" s="13" t="s">
        <v>51</v>
      </c>
      <c r="C25" s="13" t="s">
        <v>30</v>
      </c>
      <c r="D25" s="14" t="s">
        <v>22</v>
      </c>
      <c r="E25" s="15"/>
      <c r="F25" s="15"/>
      <c r="G25" s="15"/>
      <c r="H25" s="15"/>
      <c r="I25" s="15"/>
      <c r="J25" s="14"/>
      <c r="K25" s="14"/>
      <c r="L25" s="4"/>
    </row>
    <row r="26" spans="1:12" x14ac:dyDescent="0.25">
      <c r="A26" s="13" t="s">
        <v>29</v>
      </c>
      <c r="B26" s="13" t="s">
        <v>51</v>
      </c>
      <c r="C26" s="13" t="s">
        <v>54</v>
      </c>
      <c r="D26" s="14" t="s">
        <v>19</v>
      </c>
      <c r="E26" s="15"/>
      <c r="F26" s="15"/>
      <c r="G26" s="15"/>
      <c r="H26" s="15"/>
      <c r="I26" s="15"/>
      <c r="J26" s="14"/>
      <c r="K26" s="14"/>
      <c r="L26" s="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  <c r="L27" s="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3"/>
      <c r="B55" s="13"/>
      <c r="C55" s="13"/>
      <c r="D55" s="14"/>
      <c r="E55" s="15"/>
      <c r="F55" s="15"/>
      <c r="G55" s="15"/>
      <c r="H55" s="15"/>
      <c r="I55" s="15"/>
      <c r="J55" s="14"/>
      <c r="K55" s="14"/>
    </row>
    <row r="56" spans="1:11" x14ac:dyDescent="0.25">
      <c r="A56" s="17" t="s">
        <v>56</v>
      </c>
      <c r="B56" s="17" t="s">
        <v>56</v>
      </c>
      <c r="C56" s="17" t="s">
        <v>56</v>
      </c>
      <c r="D56" s="17" t="s">
        <v>56</v>
      </c>
      <c r="E56" s="17"/>
      <c r="F56" s="17"/>
      <c r="G56" s="17"/>
      <c r="H56" s="17"/>
      <c r="I56" s="17"/>
      <c r="J56" s="17" t="s">
        <v>56</v>
      </c>
      <c r="K56" s="17" t="s">
        <v>56</v>
      </c>
    </row>
    <row r="57" spans="1:11" x14ac:dyDescent="0.25">
      <c r="D57" s="18" t="s">
        <v>57</v>
      </c>
      <c r="E57" s="4">
        <f>SUM(E5:E55)</f>
        <v>2583677.6372190751</v>
      </c>
      <c r="F57" s="4">
        <f t="shared" ref="F57:H57" si="0">SUM(F5:F55)</f>
        <v>852001.78235622495</v>
      </c>
      <c r="G57" s="4">
        <f t="shared" si="0"/>
        <v>1969757.909659829</v>
      </c>
      <c r="H57" s="4">
        <f t="shared" si="0"/>
        <v>941555.73430389538</v>
      </c>
    </row>
    <row r="58" spans="1:11" x14ac:dyDescent="0.25">
      <c r="D58" s="18"/>
      <c r="E58" s="19"/>
      <c r="F58" s="20"/>
      <c r="G58" s="21"/>
      <c r="H58" s="21"/>
    </row>
    <row r="59" spans="1:11" x14ac:dyDescent="0.25">
      <c r="C59" t="s">
        <v>58</v>
      </c>
      <c r="D59" s="22"/>
      <c r="E59" s="19"/>
      <c r="F59" s="19"/>
    </row>
  </sheetData>
  <mergeCells count="1">
    <mergeCell ref="E2:H2"/>
  </mergeCells>
  <pageMargins left="0.7" right="0.7" top="0.75" bottom="0.75" header="0.3" footer="0.3"/>
  <pageSetup scale="46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AFF0B-7F81-4E45-BE7D-075475934D1D}">
  <sheetPr>
    <tabColor theme="5" tint="0.39997558519241921"/>
  </sheetPr>
  <dimension ref="A1:AC54"/>
  <sheetViews>
    <sheetView view="pageBreakPreview" zoomScale="90" zoomScaleNormal="96" zoomScaleSheetLayoutView="90" workbookViewId="0">
      <selection activeCell="L3" sqref="L3:L11"/>
    </sheetView>
  </sheetViews>
  <sheetFormatPr defaultRowHeight="15" x14ac:dyDescent="0.25"/>
  <cols>
    <col min="1" max="1" width="44.140625" bestFit="1" customWidth="1"/>
    <col min="2" max="2" width="35.28515625" customWidth="1"/>
    <col min="3" max="3" width="67.7109375" bestFit="1" customWidth="1"/>
    <col min="4" max="4" width="25.28515625" style="5" customWidth="1"/>
    <col min="5" max="5" width="7.7109375" style="4" customWidth="1"/>
    <col min="6" max="6" width="12.28515625" style="4" customWidth="1"/>
    <col min="7" max="7" width="10.140625" style="4" customWidth="1"/>
    <col min="8" max="8" width="10.5703125" style="4" customWidth="1"/>
    <col min="9" max="9" width="14.140625" style="4" customWidth="1"/>
    <col min="10" max="10" width="17.7109375" style="5" customWidth="1"/>
    <col min="11" max="11" width="15.85546875" style="5" customWidth="1"/>
    <col min="12" max="12" width="12.28515625" customWidth="1"/>
    <col min="13" max="13" width="12.7109375" customWidth="1"/>
    <col min="14" max="15" width="4.140625" customWidth="1"/>
    <col min="16" max="16" width="10.140625" customWidth="1"/>
    <col min="17" max="17" width="10.5703125" customWidth="1"/>
    <col min="18" max="25" width="9.140625" customWidth="1"/>
  </cols>
  <sheetData>
    <row r="1" spans="1:29" x14ac:dyDescent="0.25">
      <c r="A1" s="1" t="s">
        <v>0</v>
      </c>
      <c r="B1" s="2" t="s">
        <v>1</v>
      </c>
      <c r="D1" s="3"/>
    </row>
    <row r="2" spans="1:29" x14ac:dyDescent="0.25">
      <c r="A2" s="1" t="s">
        <v>76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29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29" x14ac:dyDescent="0.25">
      <c r="A4" s="9" t="s">
        <v>12</v>
      </c>
      <c r="B4" s="9" t="s">
        <v>77</v>
      </c>
      <c r="C4" s="9" t="s">
        <v>78</v>
      </c>
      <c r="D4" s="10" t="s">
        <v>19</v>
      </c>
      <c r="E4" s="11"/>
      <c r="F4" s="11">
        <v>3443523</v>
      </c>
      <c r="G4" s="11"/>
      <c r="H4" s="11"/>
      <c r="I4" s="11"/>
      <c r="J4" s="12">
        <v>44958</v>
      </c>
      <c r="K4" s="10" t="s">
        <v>15</v>
      </c>
      <c r="L4" s="4"/>
    </row>
    <row r="5" spans="1:29" x14ac:dyDescent="0.25">
      <c r="A5" s="13" t="s">
        <v>26</v>
      </c>
      <c r="B5" s="13" t="s">
        <v>49</v>
      </c>
      <c r="C5" s="13" t="s">
        <v>50</v>
      </c>
      <c r="D5" s="14" t="s">
        <v>19</v>
      </c>
      <c r="E5" s="15"/>
      <c r="F5" s="15"/>
      <c r="G5" s="15">
        <v>179838</v>
      </c>
      <c r="H5" s="15"/>
      <c r="I5" s="16"/>
      <c r="J5" s="16">
        <v>45292</v>
      </c>
      <c r="K5" s="14"/>
      <c r="L5" s="4"/>
      <c r="M5" s="5" t="s">
        <v>16</v>
      </c>
      <c r="N5" s="4">
        <f>SUMIF($A$5:$A50,$M5,E$5:E50)</f>
        <v>0</v>
      </c>
      <c r="O5" s="4">
        <f>SUMIF($A$5:$A50,$M5,F$5:F50)</f>
        <v>0</v>
      </c>
      <c r="P5" s="4">
        <f>SUMIF($A$5:$A50,$M5,G$5:G50)</f>
        <v>0</v>
      </c>
      <c r="Q5" s="4">
        <f>SUMIF($A$5:$A50,$M5,H$5:H50)</f>
        <v>0</v>
      </c>
    </row>
    <row r="6" spans="1:29" x14ac:dyDescent="0.25">
      <c r="A6" s="13" t="s">
        <v>29</v>
      </c>
      <c r="B6" s="13" t="s">
        <v>51</v>
      </c>
      <c r="C6" s="13" t="s">
        <v>52</v>
      </c>
      <c r="D6" s="14" t="s">
        <v>22</v>
      </c>
      <c r="E6" s="15"/>
      <c r="F6" s="15"/>
      <c r="G6" s="15"/>
      <c r="H6" s="15"/>
      <c r="I6" s="16"/>
      <c r="J6" s="16"/>
      <c r="K6" s="16"/>
      <c r="M6" s="5" t="s">
        <v>23</v>
      </c>
      <c r="N6" s="4">
        <f>SUMIF($A$5:$A51,$M6,E$5:E51)</f>
        <v>0</v>
      </c>
      <c r="O6" s="4">
        <f>SUMIF($A$5:$A51,$M6,F$5:F51)</f>
        <v>0</v>
      </c>
      <c r="P6" s="4">
        <f>SUMIF($A$5:$A51,$M6,G$5:G51)</f>
        <v>0</v>
      </c>
      <c r="Q6" s="4">
        <f>SUMIF($A$5:$A51,$M6,H$5:H51)</f>
        <v>0</v>
      </c>
      <c r="Z6">
        <v>81.86</v>
      </c>
      <c r="AA6">
        <v>60.33</v>
      </c>
      <c r="AB6">
        <v>36.49</v>
      </c>
      <c r="AC6">
        <v>26.21</v>
      </c>
    </row>
    <row r="7" spans="1:29" x14ac:dyDescent="0.25">
      <c r="A7" s="13" t="s">
        <v>29</v>
      </c>
      <c r="B7" s="13" t="s">
        <v>51</v>
      </c>
      <c r="C7" s="13" t="s">
        <v>48</v>
      </c>
      <c r="D7" s="14" t="s">
        <v>22</v>
      </c>
      <c r="E7" s="15"/>
      <c r="F7" s="15"/>
      <c r="G7" s="15"/>
      <c r="H7" s="15"/>
      <c r="I7" s="16"/>
      <c r="J7" s="16"/>
      <c r="K7" s="16"/>
      <c r="M7" s="5" t="s">
        <v>26</v>
      </c>
      <c r="N7" s="4">
        <f>SUMIF($A$5:$A51,$M7,E$5:E51)</f>
        <v>0</v>
      </c>
      <c r="O7" s="4">
        <f>SUMIF($A$5:$A51,$M7,F$5:F51)</f>
        <v>0</v>
      </c>
      <c r="P7" s="4">
        <f>SUMIF($A$5:$A51,$M7,G$5:G51)</f>
        <v>179838</v>
      </c>
      <c r="Q7" s="4">
        <f>SUMIF($A$5:$A51,$M7,H$5:H51)</f>
        <v>0</v>
      </c>
    </row>
    <row r="8" spans="1:29" x14ac:dyDescent="0.25">
      <c r="A8" s="13" t="s">
        <v>29</v>
      </c>
      <c r="B8" s="13" t="s">
        <v>51</v>
      </c>
      <c r="C8" s="13" t="s">
        <v>53</v>
      </c>
      <c r="D8" s="14" t="s">
        <v>22</v>
      </c>
      <c r="E8" s="15"/>
      <c r="F8" s="15"/>
      <c r="G8" s="15"/>
      <c r="H8" s="15"/>
      <c r="I8" s="16"/>
      <c r="J8" s="16"/>
      <c r="K8" s="14"/>
      <c r="M8" s="5" t="s">
        <v>29</v>
      </c>
      <c r="N8" s="4">
        <f>SUMIF($A$5:$A55,$M8,E$5:E55)</f>
        <v>0</v>
      </c>
      <c r="O8" s="4">
        <f>SUMIF($A$5:$A55,$M8,F$5:F55)</f>
        <v>0</v>
      </c>
      <c r="P8" s="4">
        <f>SUMIF($A$5:$A55,$M8,G$5:G55)</f>
        <v>0</v>
      </c>
      <c r="Q8" s="4">
        <f>SUMIF($A$5:$A55,$M8,H$5:H55)</f>
        <v>233222</v>
      </c>
    </row>
    <row r="9" spans="1:29" x14ac:dyDescent="0.25">
      <c r="A9" s="13" t="s">
        <v>29</v>
      </c>
      <c r="B9" s="13" t="s">
        <v>51</v>
      </c>
      <c r="C9" s="13" t="s">
        <v>54</v>
      </c>
      <c r="D9" s="14" t="s">
        <v>19</v>
      </c>
      <c r="E9" s="15"/>
      <c r="F9" s="15"/>
      <c r="G9" s="15"/>
      <c r="H9" s="15"/>
      <c r="I9" s="16"/>
      <c r="J9" s="16"/>
      <c r="K9" s="14"/>
    </row>
    <row r="10" spans="1:29" x14ac:dyDescent="0.25">
      <c r="A10" s="13" t="s">
        <v>29</v>
      </c>
      <c r="B10" s="13" t="s">
        <v>49</v>
      </c>
      <c r="C10" s="13" t="s">
        <v>55</v>
      </c>
      <c r="D10" s="14" t="s">
        <v>19</v>
      </c>
      <c r="E10" s="15"/>
      <c r="F10" s="15"/>
      <c r="G10" s="15"/>
      <c r="H10" s="15">
        <v>233222</v>
      </c>
      <c r="I10" s="16"/>
      <c r="J10" s="16">
        <v>45658</v>
      </c>
      <c r="K10" s="14"/>
      <c r="L10" s="4"/>
    </row>
    <row r="11" spans="1:29" x14ac:dyDescent="0.25">
      <c r="A11" s="13" t="s">
        <v>29</v>
      </c>
      <c r="B11" s="13" t="s">
        <v>51</v>
      </c>
      <c r="C11" s="13" t="s">
        <v>30</v>
      </c>
      <c r="D11" s="14" t="s">
        <v>22</v>
      </c>
      <c r="E11" s="15"/>
      <c r="F11" s="15"/>
      <c r="G11" s="15"/>
      <c r="H11" s="15"/>
      <c r="I11" s="16"/>
      <c r="J11" s="16"/>
      <c r="K11" s="14"/>
      <c r="Z11">
        <v>86.99</v>
      </c>
      <c r="AA11">
        <v>64.180000000000007</v>
      </c>
      <c r="AB11">
        <v>37.44</v>
      </c>
      <c r="AC11">
        <v>26.91</v>
      </c>
    </row>
    <row r="12" spans="1:29" x14ac:dyDescent="0.25">
      <c r="A12" s="13" t="s">
        <v>29</v>
      </c>
      <c r="B12" s="13" t="s">
        <v>51</v>
      </c>
      <c r="C12" s="13" t="s">
        <v>54</v>
      </c>
      <c r="D12" s="14" t="s">
        <v>19</v>
      </c>
      <c r="E12" s="15"/>
      <c r="F12" s="15"/>
      <c r="G12" s="15"/>
      <c r="H12" s="15"/>
      <c r="I12" s="16"/>
      <c r="J12" s="16"/>
      <c r="K12" s="14"/>
      <c r="M12" s="5"/>
    </row>
    <row r="13" spans="1:29" x14ac:dyDescent="0.25">
      <c r="A13" s="13"/>
      <c r="B13" s="13"/>
      <c r="C13" s="13"/>
      <c r="D13" s="14"/>
      <c r="E13" s="15"/>
      <c r="F13" s="15"/>
      <c r="G13" s="15"/>
      <c r="H13" s="15"/>
      <c r="I13" s="16"/>
      <c r="J13" s="14"/>
      <c r="K13" s="14"/>
    </row>
    <row r="14" spans="1:29" x14ac:dyDescent="0.25">
      <c r="A14" s="13"/>
      <c r="B14" s="13"/>
      <c r="C14" s="13"/>
      <c r="D14" s="14"/>
      <c r="E14" s="15"/>
      <c r="F14" s="15"/>
      <c r="G14" s="15"/>
      <c r="H14" s="15"/>
      <c r="I14" s="16"/>
      <c r="J14" s="16"/>
      <c r="K14" s="14"/>
    </row>
    <row r="15" spans="1:29" x14ac:dyDescent="0.25">
      <c r="A15" s="13"/>
      <c r="B15" s="13"/>
      <c r="C15" s="13"/>
      <c r="D15" s="14"/>
      <c r="E15" s="15"/>
      <c r="F15" s="15"/>
      <c r="G15" s="15"/>
      <c r="H15" s="15"/>
      <c r="I15" s="16"/>
      <c r="J15" s="14"/>
      <c r="K15" s="14"/>
    </row>
    <row r="16" spans="1:29" x14ac:dyDescent="0.25">
      <c r="A16" s="13"/>
      <c r="B16" s="13"/>
      <c r="C16" s="13"/>
      <c r="D16" s="14"/>
      <c r="E16" s="15"/>
      <c r="F16" s="15"/>
      <c r="G16" s="15"/>
      <c r="H16" s="15"/>
      <c r="I16" s="16"/>
      <c r="J16" s="14"/>
      <c r="K16" s="14"/>
    </row>
    <row r="17" spans="1:11" x14ac:dyDescent="0.25">
      <c r="A17" s="13"/>
      <c r="B17" s="13"/>
      <c r="C17" s="13"/>
      <c r="D17" s="14"/>
      <c r="E17" s="15"/>
      <c r="F17" s="15"/>
      <c r="G17" s="15"/>
      <c r="H17" s="15"/>
      <c r="I17" s="16"/>
      <c r="J17" s="14"/>
      <c r="K17" s="14"/>
    </row>
    <row r="18" spans="1:11" x14ac:dyDescent="0.25">
      <c r="A18" s="13"/>
      <c r="B18" s="13"/>
      <c r="C18" s="13"/>
      <c r="D18" s="14"/>
      <c r="E18" s="15"/>
      <c r="F18" s="15"/>
      <c r="G18" s="15"/>
      <c r="H18" s="15"/>
      <c r="I18" s="16"/>
      <c r="J18" s="14"/>
      <c r="K18" s="14"/>
    </row>
    <row r="19" spans="1:11" x14ac:dyDescent="0.25">
      <c r="A19" s="13"/>
      <c r="B19" s="13"/>
      <c r="C19" s="13"/>
      <c r="D19" s="14"/>
      <c r="E19" s="15"/>
      <c r="F19" s="15"/>
      <c r="G19" s="15"/>
      <c r="H19" s="15"/>
      <c r="I19" s="15"/>
      <c r="J19" s="16"/>
      <c r="K19" s="14"/>
    </row>
    <row r="20" spans="1:11" x14ac:dyDescent="0.25">
      <c r="A20" s="13"/>
      <c r="B20" s="13"/>
      <c r="C20" s="13"/>
      <c r="D20" s="14"/>
      <c r="E20" s="15"/>
      <c r="F20" s="15"/>
      <c r="G20" s="15"/>
      <c r="H20" s="15"/>
      <c r="I20" s="15"/>
      <c r="J20" s="14"/>
      <c r="K20" s="14"/>
    </row>
    <row r="21" spans="1:11" x14ac:dyDescent="0.25">
      <c r="A21" s="13"/>
      <c r="B21" s="13"/>
      <c r="C21" s="13"/>
      <c r="D21" s="14"/>
      <c r="E21" s="15"/>
      <c r="F21" s="15"/>
      <c r="G21" s="15"/>
      <c r="H21" s="15"/>
      <c r="I21" s="15"/>
      <c r="J21" s="14"/>
      <c r="K21" s="14"/>
    </row>
    <row r="22" spans="1:11" x14ac:dyDescent="0.25">
      <c r="A22" s="13"/>
      <c r="B22" s="13"/>
      <c r="C22" s="13"/>
      <c r="D22" s="14"/>
      <c r="E22" s="15"/>
      <c r="F22" s="15"/>
      <c r="G22" s="15"/>
      <c r="H22" s="15"/>
      <c r="I22" s="15"/>
      <c r="J22" s="14"/>
      <c r="K22" s="14"/>
    </row>
    <row r="23" spans="1:11" x14ac:dyDescent="0.25">
      <c r="A23" s="13"/>
      <c r="B23" s="13"/>
      <c r="C23" s="13"/>
      <c r="D23" s="14"/>
      <c r="E23" s="15"/>
      <c r="F23" s="15"/>
      <c r="G23" s="15"/>
      <c r="H23" s="15"/>
      <c r="I23" s="15"/>
      <c r="J23" s="14"/>
      <c r="K23" s="14"/>
    </row>
    <row r="24" spans="1:11" x14ac:dyDescent="0.25">
      <c r="A24" s="13"/>
      <c r="B24" s="13"/>
      <c r="C24" s="13"/>
      <c r="D24" s="14"/>
      <c r="E24" s="15"/>
      <c r="F24" s="15"/>
      <c r="G24" s="15"/>
      <c r="H24" s="15"/>
      <c r="I24" s="15"/>
      <c r="J24" s="14"/>
      <c r="K24" s="14"/>
    </row>
    <row r="25" spans="1:11" x14ac:dyDescent="0.25">
      <c r="A25" s="13"/>
      <c r="B25" s="13"/>
      <c r="C25" s="13"/>
      <c r="D25" s="14"/>
      <c r="E25" s="15"/>
      <c r="F25" s="15"/>
      <c r="G25" s="15"/>
      <c r="H25" s="15"/>
      <c r="I25" s="15"/>
      <c r="J25" s="14"/>
      <c r="K25" s="14"/>
    </row>
    <row r="26" spans="1:11" x14ac:dyDescent="0.25">
      <c r="A26" s="13"/>
      <c r="B26" s="13"/>
      <c r="C26" s="13"/>
      <c r="D26" s="14"/>
      <c r="E26" s="15"/>
      <c r="F26" s="15"/>
      <c r="G26" s="15"/>
      <c r="H26" s="15"/>
      <c r="I26" s="15"/>
      <c r="J26" s="14"/>
      <c r="K26" s="14"/>
    </row>
    <row r="27" spans="1:11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1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1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1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1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1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7" t="s">
        <v>56</v>
      </c>
      <c r="B51" s="17" t="s">
        <v>56</v>
      </c>
      <c r="C51" s="17" t="s">
        <v>56</v>
      </c>
      <c r="D51" s="17" t="s">
        <v>56</v>
      </c>
      <c r="E51" s="17"/>
      <c r="F51" s="17"/>
      <c r="G51" s="17"/>
      <c r="H51" s="17"/>
      <c r="I51" s="17"/>
      <c r="J51" s="17" t="s">
        <v>56</v>
      </c>
      <c r="K51" s="17" t="s">
        <v>56</v>
      </c>
    </row>
    <row r="52" spans="1:11" x14ac:dyDescent="0.25">
      <c r="D52" s="18" t="s">
        <v>57</v>
      </c>
      <c r="E52" s="4">
        <f>SUM(E5:E50)</f>
        <v>0</v>
      </c>
      <c r="F52" s="4">
        <f t="shared" ref="F52:H52" si="0">SUM(F5:F50)</f>
        <v>0</v>
      </c>
      <c r="G52" s="4">
        <f t="shared" si="0"/>
        <v>179838</v>
      </c>
      <c r="H52" s="4">
        <f t="shared" si="0"/>
        <v>233222</v>
      </c>
    </row>
    <row r="53" spans="1:11" x14ac:dyDescent="0.25">
      <c r="D53" s="18"/>
      <c r="E53" s="19"/>
      <c r="F53" s="20"/>
      <c r="G53" s="21"/>
      <c r="H53" s="21"/>
    </row>
    <row r="54" spans="1:11" x14ac:dyDescent="0.25">
      <c r="C54" t="s">
        <v>58</v>
      </c>
      <c r="D54" s="22"/>
      <c r="E54" s="19"/>
      <c r="F54" s="19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DCBA-CC45-432B-83D0-300E9F5D5B2D}">
  <sheetPr>
    <tabColor theme="5" tint="0.39997558519241921"/>
  </sheetPr>
  <dimension ref="A1:Q58"/>
  <sheetViews>
    <sheetView view="pageBreakPreview" topLeftCell="B1" zoomScaleNormal="100" zoomScaleSheetLayoutView="100" workbookViewId="0">
      <selection activeCell="L4" sqref="L4:L21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30.85546875" style="5" customWidth="1"/>
    <col min="5" max="5" width="11.85546875" style="4" bestFit="1" customWidth="1"/>
    <col min="6" max="6" width="10.140625" style="4" bestFit="1" customWidth="1"/>
    <col min="7" max="7" width="11.85546875" style="4" bestFit="1" customWidth="1"/>
    <col min="8" max="8" width="10.5703125" style="4" bestFit="1" customWidth="1"/>
    <col min="9" max="9" width="14.140625" style="4" bestFit="1" customWidth="1"/>
    <col min="10" max="10" width="17.7109375" style="5" bestFit="1" customWidth="1"/>
    <col min="11" max="11" width="17.28515625" style="5" customWidth="1"/>
    <col min="12" max="12" width="12.28515625" bestFit="1" customWidth="1"/>
    <col min="13" max="13" width="12.7109375" bestFit="1" customWidth="1"/>
    <col min="14" max="14" width="4.140625" bestFit="1" customWidth="1"/>
    <col min="15" max="15" width="10.140625" bestFit="1" customWidth="1"/>
    <col min="16" max="16" width="11.85546875" bestFit="1" customWidth="1"/>
    <col min="17" max="17" width="10.5703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79</v>
      </c>
      <c r="B2" s="2" t="s">
        <v>3</v>
      </c>
      <c r="C2" s="6" t="str">
        <f>CONCATENATE(E3,"-",H3)</f>
        <v>2022-2025</v>
      </c>
      <c r="E2" s="67" t="s">
        <v>4</v>
      </c>
      <c r="F2" s="67"/>
      <c r="G2" s="67"/>
      <c r="H2" s="67"/>
    </row>
    <row r="3" spans="1:17" s="7" customFormat="1" ht="45" x14ac:dyDescent="0.25">
      <c r="A3" s="7" t="s">
        <v>5</v>
      </c>
      <c r="B3" s="7" t="s">
        <v>6</v>
      </c>
      <c r="C3" s="7" t="s">
        <v>7</v>
      </c>
      <c r="D3" s="7" t="s">
        <v>8</v>
      </c>
      <c r="E3" s="7">
        <v>2022</v>
      </c>
      <c r="F3" s="7">
        <v>2023</v>
      </c>
      <c r="G3" s="7">
        <v>2024</v>
      </c>
      <c r="H3" s="7">
        <v>2025</v>
      </c>
      <c r="I3" s="8" t="s">
        <v>9</v>
      </c>
      <c r="J3" s="7" t="s">
        <v>10</v>
      </c>
      <c r="K3" s="7" t="s">
        <v>11</v>
      </c>
    </row>
    <row r="4" spans="1:17" x14ac:dyDescent="0.25">
      <c r="A4" s="9" t="s">
        <v>12</v>
      </c>
      <c r="B4" s="9" t="s">
        <v>80</v>
      </c>
      <c r="C4" s="9" t="s">
        <v>18</v>
      </c>
      <c r="D4" s="10"/>
      <c r="E4" s="11">
        <v>4212754</v>
      </c>
      <c r="F4" s="11"/>
      <c r="G4" s="11"/>
      <c r="H4" s="11"/>
      <c r="I4" s="12">
        <v>44579</v>
      </c>
      <c r="J4" s="12">
        <v>44624</v>
      </c>
      <c r="K4" s="16" t="s">
        <v>15</v>
      </c>
      <c r="L4" s="4"/>
    </row>
    <row r="5" spans="1:17" x14ac:dyDescent="0.25">
      <c r="A5" s="13" t="s">
        <v>16</v>
      </c>
      <c r="B5" s="13" t="s">
        <v>81</v>
      </c>
      <c r="C5" s="13" t="s">
        <v>21</v>
      </c>
      <c r="D5" s="14" t="s">
        <v>19</v>
      </c>
      <c r="E5" s="15"/>
      <c r="F5" s="15"/>
      <c r="G5" s="15"/>
      <c r="H5" s="15"/>
      <c r="I5" s="16">
        <v>44760</v>
      </c>
      <c r="J5" s="16">
        <v>44791</v>
      </c>
      <c r="K5" s="14" t="s">
        <v>15</v>
      </c>
      <c r="L5" s="4"/>
      <c r="M5" s="5" t="s">
        <v>16</v>
      </c>
      <c r="N5" s="4">
        <f>SUMIF($A$5:$A54,$M5,E$5:E54)</f>
        <v>0</v>
      </c>
      <c r="O5" s="4">
        <f>SUMIF($A$5:$A54,$M5,F$5:F54)</f>
        <v>400157.18054245599</v>
      </c>
      <c r="P5" s="4">
        <f>SUMIF($A$5:$A54,$M5,G$5:G54)</f>
        <v>0</v>
      </c>
      <c r="Q5" s="4">
        <f>SUMIF($A$5:$A54,$M5,H$5:H54)</f>
        <v>0</v>
      </c>
    </row>
    <row r="6" spans="1:17" x14ac:dyDescent="0.25">
      <c r="A6" s="13" t="s">
        <v>16</v>
      </c>
      <c r="B6" s="13" t="s">
        <v>27</v>
      </c>
      <c r="C6" s="13" t="s">
        <v>28</v>
      </c>
      <c r="D6" s="14" t="s">
        <v>22</v>
      </c>
      <c r="E6" s="15"/>
      <c r="F6" s="15">
        <v>379150</v>
      </c>
      <c r="G6" s="15"/>
      <c r="H6" s="15"/>
      <c r="I6" s="16">
        <v>44880</v>
      </c>
      <c r="J6" s="16">
        <v>44927</v>
      </c>
      <c r="K6" s="16" t="s">
        <v>15</v>
      </c>
      <c r="L6" s="4"/>
      <c r="M6" s="5" t="s">
        <v>23</v>
      </c>
      <c r="N6" s="4">
        <f>SUMIF($A$5:$A55,$M6,E$5:E55)</f>
        <v>0</v>
      </c>
      <c r="O6" s="4">
        <f>SUMIF($A$5:$A55,$M6,F$5:F55)</f>
        <v>-35465.180542455986</v>
      </c>
      <c r="P6" s="4">
        <f>SUMIF($A$5:$A55,$M6,G$5:G55)</f>
        <v>0</v>
      </c>
      <c r="Q6" s="4">
        <f>SUMIF($A$5:$A55,$M6,H$5:H55)</f>
        <v>0</v>
      </c>
    </row>
    <row r="7" spans="1:17" x14ac:dyDescent="0.25">
      <c r="A7" s="13" t="s">
        <v>16</v>
      </c>
      <c r="B7" s="13" t="s">
        <v>27</v>
      </c>
      <c r="C7" s="13" t="s">
        <v>30</v>
      </c>
      <c r="D7" s="14" t="s">
        <v>19</v>
      </c>
      <c r="E7" s="15"/>
      <c r="F7" s="15"/>
      <c r="G7" s="15"/>
      <c r="H7" s="15"/>
      <c r="I7" s="16">
        <v>44880</v>
      </c>
      <c r="J7" s="16">
        <v>44927</v>
      </c>
      <c r="K7" s="16" t="s">
        <v>15</v>
      </c>
      <c r="L7" s="4"/>
      <c r="M7" s="5" t="s">
        <v>26</v>
      </c>
      <c r="N7" s="4">
        <f>SUMIF($A$5:$A56,$M7,E$5:E56)</f>
        <v>0</v>
      </c>
      <c r="O7" s="4">
        <f>SUMIF($A$5:$A55,$M7,F$5:F55)</f>
        <v>0</v>
      </c>
      <c r="P7" s="4">
        <f>SUMIF($A$5:$A55,$M7,G$5:G55)</f>
        <v>1522417</v>
      </c>
      <c r="Q7" s="4">
        <f>SUMIF($A$5:$A55,$M7,H$5:H55)</f>
        <v>0</v>
      </c>
    </row>
    <row r="8" spans="1:17" x14ac:dyDescent="0.25">
      <c r="A8" s="13" t="s">
        <v>16</v>
      </c>
      <c r="B8" s="13" t="s">
        <v>31</v>
      </c>
      <c r="C8" s="13" t="s">
        <v>32</v>
      </c>
      <c r="D8" s="14" t="s">
        <v>22</v>
      </c>
      <c r="E8" s="15"/>
      <c r="F8" s="15"/>
      <c r="G8" s="15"/>
      <c r="H8" s="15"/>
      <c r="I8" s="16">
        <v>44917</v>
      </c>
      <c r="J8" s="16">
        <v>44927</v>
      </c>
      <c r="K8" s="14" t="s">
        <v>15</v>
      </c>
      <c r="L8" s="4"/>
      <c r="M8" s="5" t="s">
        <v>29</v>
      </c>
      <c r="N8" s="4">
        <f>SUMIF($A$5:$A57,$M8,E$5:E57)</f>
        <v>0</v>
      </c>
      <c r="O8" s="4">
        <f>SUMIF($A$5:$A59,$M8,F$5:F59)</f>
        <v>0</v>
      </c>
      <c r="P8" s="4">
        <f>SUMIF($A$5:$A59,$M8,G$5:G59)</f>
        <v>0</v>
      </c>
      <c r="Q8" s="4">
        <f>SUMIF($A$5:$A59,$M8,H$5:H59)</f>
        <v>567824</v>
      </c>
    </row>
    <row r="9" spans="1:17" x14ac:dyDescent="0.25">
      <c r="A9" s="13" t="s">
        <v>16</v>
      </c>
      <c r="B9" s="13" t="s">
        <v>33</v>
      </c>
      <c r="C9" s="13" t="s">
        <v>34</v>
      </c>
      <c r="D9" s="14" t="s">
        <v>22</v>
      </c>
      <c r="E9" s="15"/>
      <c r="F9" s="15">
        <v>21007.180542455986</v>
      </c>
      <c r="G9" s="15"/>
      <c r="H9" s="15"/>
      <c r="I9" s="16">
        <v>44974</v>
      </c>
      <c r="J9" s="16">
        <v>45004</v>
      </c>
      <c r="K9" s="14" t="s">
        <v>15</v>
      </c>
      <c r="L9" s="4"/>
    </row>
    <row r="10" spans="1:17" x14ac:dyDescent="0.25">
      <c r="A10" s="13" t="s">
        <v>23</v>
      </c>
      <c r="B10" s="13" t="s">
        <v>82</v>
      </c>
      <c r="C10" s="13" t="s">
        <v>40</v>
      </c>
      <c r="D10" s="14" t="s">
        <v>22</v>
      </c>
      <c r="E10" s="15"/>
      <c r="F10" s="15"/>
      <c r="G10" s="15"/>
      <c r="H10" s="15"/>
      <c r="I10" s="16">
        <v>45135</v>
      </c>
      <c r="J10" s="16">
        <v>45165</v>
      </c>
      <c r="K10" s="14" t="s">
        <v>15</v>
      </c>
      <c r="L10" s="4"/>
    </row>
    <row r="11" spans="1:17" x14ac:dyDescent="0.25">
      <c r="A11" s="13" t="s">
        <v>23</v>
      </c>
      <c r="B11" s="13" t="s">
        <v>41</v>
      </c>
      <c r="C11" s="13" t="s">
        <v>83</v>
      </c>
      <c r="D11" s="14" t="s">
        <v>19</v>
      </c>
      <c r="E11" s="15"/>
      <c r="F11" s="15">
        <v>-35465.180542455986</v>
      </c>
      <c r="G11" s="15"/>
      <c r="H11" s="15"/>
      <c r="I11" s="16">
        <v>45138</v>
      </c>
      <c r="J11" s="16">
        <v>45138</v>
      </c>
      <c r="K11" s="14" t="s">
        <v>15</v>
      </c>
      <c r="L11" s="4"/>
    </row>
    <row r="12" spans="1:17" x14ac:dyDescent="0.25">
      <c r="A12" s="13" t="s">
        <v>29</v>
      </c>
      <c r="B12" s="13" t="s">
        <v>43</v>
      </c>
      <c r="C12" s="13" t="s">
        <v>44</v>
      </c>
      <c r="D12" s="14" t="s">
        <v>19</v>
      </c>
      <c r="E12" s="15"/>
      <c r="F12" s="15"/>
      <c r="G12" s="15"/>
      <c r="H12" s="15"/>
      <c r="I12" s="16">
        <v>45214</v>
      </c>
      <c r="J12" s="16" t="s">
        <v>45</v>
      </c>
      <c r="K12" s="14" t="s">
        <v>15</v>
      </c>
      <c r="L12" s="4"/>
    </row>
    <row r="13" spans="1:17" x14ac:dyDescent="0.25">
      <c r="A13" s="13" t="s">
        <v>29</v>
      </c>
      <c r="B13" s="13" t="s">
        <v>43</v>
      </c>
      <c r="C13" s="13" t="s">
        <v>47</v>
      </c>
      <c r="D13" s="14" t="s">
        <v>19</v>
      </c>
      <c r="E13" s="15"/>
      <c r="F13" s="15"/>
      <c r="G13" s="15"/>
      <c r="H13" s="15"/>
      <c r="I13" s="16"/>
      <c r="J13" s="16"/>
      <c r="K13" s="14"/>
      <c r="L13" s="4"/>
    </row>
    <row r="14" spans="1:17" x14ac:dyDescent="0.25">
      <c r="A14" s="13" t="s">
        <v>26</v>
      </c>
      <c r="B14" s="13" t="s">
        <v>49</v>
      </c>
      <c r="C14" s="13" t="s">
        <v>50</v>
      </c>
      <c r="D14" s="14" t="s">
        <v>19</v>
      </c>
      <c r="E14" s="15"/>
      <c r="F14" s="15"/>
      <c r="G14" s="15">
        <v>1522417</v>
      </c>
      <c r="H14" s="15"/>
      <c r="I14" s="16"/>
      <c r="J14" s="16">
        <v>45292</v>
      </c>
      <c r="K14" s="14" t="s">
        <v>15</v>
      </c>
      <c r="L14" s="4"/>
    </row>
    <row r="15" spans="1:17" x14ac:dyDescent="0.25">
      <c r="A15" s="13" t="s">
        <v>29</v>
      </c>
      <c r="B15" s="13" t="s">
        <v>43</v>
      </c>
      <c r="C15" s="13" t="s">
        <v>46</v>
      </c>
      <c r="D15" s="14" t="s">
        <v>19</v>
      </c>
      <c r="E15" s="15"/>
      <c r="F15" s="15"/>
      <c r="G15" s="15"/>
      <c r="H15" s="15"/>
      <c r="I15" s="16"/>
      <c r="J15" s="16"/>
      <c r="K15" s="14" t="s">
        <v>15</v>
      </c>
      <c r="L15" s="4"/>
    </row>
    <row r="16" spans="1:17" x14ac:dyDescent="0.25">
      <c r="A16" s="13" t="s">
        <v>29</v>
      </c>
      <c r="B16" s="13" t="s">
        <v>51</v>
      </c>
      <c r="C16" s="13" t="s">
        <v>52</v>
      </c>
      <c r="D16" s="14" t="s">
        <v>19</v>
      </c>
      <c r="E16" s="15"/>
      <c r="F16" s="15"/>
      <c r="G16" s="15"/>
      <c r="H16" s="15"/>
      <c r="I16" s="16"/>
      <c r="J16" s="14"/>
      <c r="K16" s="14" t="s">
        <v>15</v>
      </c>
      <c r="L16" s="4"/>
      <c r="M16" s="5"/>
    </row>
    <row r="17" spans="1:12" x14ac:dyDescent="0.25">
      <c r="A17" s="13" t="s">
        <v>29</v>
      </c>
      <c r="B17" s="13" t="s">
        <v>51</v>
      </c>
      <c r="C17" s="13" t="s">
        <v>48</v>
      </c>
      <c r="D17" s="14" t="s">
        <v>22</v>
      </c>
      <c r="E17" s="15"/>
      <c r="F17" s="15"/>
      <c r="G17" s="15"/>
      <c r="H17" s="15"/>
      <c r="I17" s="16"/>
      <c r="J17" s="16"/>
      <c r="K17" s="14"/>
      <c r="L17" s="4"/>
    </row>
    <row r="18" spans="1:12" x14ac:dyDescent="0.25">
      <c r="A18" s="13" t="s">
        <v>29</v>
      </c>
      <c r="B18" s="13" t="s">
        <v>51</v>
      </c>
      <c r="C18" s="13" t="s">
        <v>54</v>
      </c>
      <c r="D18" s="14" t="s">
        <v>22</v>
      </c>
      <c r="E18" s="15"/>
      <c r="F18" s="15"/>
      <c r="G18" s="15"/>
      <c r="H18" s="15"/>
      <c r="I18" s="16"/>
      <c r="J18" s="14"/>
      <c r="K18" s="14"/>
      <c r="L18" s="4"/>
    </row>
    <row r="19" spans="1:12" x14ac:dyDescent="0.25">
      <c r="A19" s="13" t="s">
        <v>29</v>
      </c>
      <c r="B19" s="13" t="s">
        <v>49</v>
      </c>
      <c r="C19" s="13" t="s">
        <v>55</v>
      </c>
      <c r="D19" s="14" t="s">
        <v>19</v>
      </c>
      <c r="E19" s="15"/>
      <c r="F19" s="15"/>
      <c r="G19" s="15"/>
      <c r="H19" s="15">
        <v>567824</v>
      </c>
      <c r="I19" s="16"/>
      <c r="J19" s="16">
        <v>45658</v>
      </c>
      <c r="K19" s="14"/>
      <c r="L19" s="4"/>
    </row>
    <row r="20" spans="1:12" x14ac:dyDescent="0.25">
      <c r="A20" s="13" t="s">
        <v>29</v>
      </c>
      <c r="B20" s="13" t="s">
        <v>51</v>
      </c>
      <c r="C20" s="13" t="s">
        <v>30</v>
      </c>
      <c r="D20" s="14" t="s">
        <v>19</v>
      </c>
      <c r="E20" s="15"/>
      <c r="F20" s="15"/>
      <c r="G20" s="15"/>
      <c r="H20" s="15"/>
      <c r="I20" s="16"/>
      <c r="J20" s="14"/>
      <c r="K20" s="14"/>
      <c r="L20" s="4"/>
    </row>
    <row r="21" spans="1:12" x14ac:dyDescent="0.25">
      <c r="A21" s="13" t="s">
        <v>29</v>
      </c>
      <c r="B21" s="13" t="s">
        <v>51</v>
      </c>
      <c r="C21" s="13" t="s">
        <v>54</v>
      </c>
      <c r="D21" s="14" t="s">
        <v>22</v>
      </c>
      <c r="E21" s="15"/>
      <c r="F21" s="15"/>
      <c r="G21" s="15"/>
      <c r="H21" s="15"/>
      <c r="I21" s="16"/>
      <c r="J21" s="14"/>
      <c r="K21" s="14"/>
      <c r="L21" s="4"/>
    </row>
    <row r="22" spans="1:12" x14ac:dyDescent="0.25">
      <c r="A22" s="13"/>
      <c r="B22" s="13"/>
      <c r="C22" s="13"/>
      <c r="D22" s="14"/>
      <c r="E22" s="15"/>
      <c r="F22" s="15"/>
      <c r="G22" s="15"/>
      <c r="H22" s="15"/>
      <c r="I22" s="15"/>
      <c r="J22" s="16"/>
      <c r="K22" s="14"/>
      <c r="L22" s="4"/>
    </row>
    <row r="23" spans="1:12" x14ac:dyDescent="0.25">
      <c r="A23" s="13"/>
      <c r="B23" s="13"/>
      <c r="C23" s="13"/>
      <c r="D23" s="14"/>
      <c r="E23" s="15"/>
      <c r="F23" s="15"/>
      <c r="G23" s="15"/>
      <c r="H23" s="15"/>
      <c r="I23" s="15"/>
      <c r="J23" s="14"/>
      <c r="K23" s="14"/>
      <c r="L23" s="4"/>
    </row>
    <row r="24" spans="1:12" x14ac:dyDescent="0.25">
      <c r="A24" s="13"/>
      <c r="B24" s="13"/>
      <c r="C24" s="13"/>
      <c r="D24" s="14"/>
      <c r="E24" s="15"/>
      <c r="F24" s="15"/>
      <c r="G24" s="15"/>
      <c r="H24" s="15"/>
      <c r="I24" s="15"/>
      <c r="J24" s="14"/>
      <c r="K24" s="14"/>
    </row>
    <row r="25" spans="1:12" x14ac:dyDescent="0.25">
      <c r="A25" s="13"/>
      <c r="B25" s="13"/>
      <c r="C25" s="13"/>
      <c r="D25" s="14"/>
      <c r="E25" s="15"/>
      <c r="F25" s="15"/>
      <c r="G25" s="15"/>
      <c r="H25" s="15"/>
      <c r="I25" s="15"/>
      <c r="J25" s="14"/>
      <c r="K25" s="14"/>
    </row>
    <row r="26" spans="1:12" x14ac:dyDescent="0.25">
      <c r="A26" s="13"/>
      <c r="B26" s="13"/>
      <c r="C26" s="13"/>
      <c r="D26" s="14"/>
      <c r="E26" s="15"/>
      <c r="F26" s="15"/>
      <c r="G26" s="15"/>
      <c r="H26" s="15"/>
      <c r="I26" s="15"/>
      <c r="J26" s="14"/>
      <c r="K26" s="14"/>
    </row>
    <row r="27" spans="1:12" x14ac:dyDescent="0.25">
      <c r="A27" s="13"/>
      <c r="B27" s="13"/>
      <c r="C27" s="13"/>
      <c r="D27" s="14"/>
      <c r="E27" s="15"/>
      <c r="F27" s="15"/>
      <c r="G27" s="15"/>
      <c r="H27" s="15"/>
      <c r="I27" s="15"/>
      <c r="J27" s="14"/>
      <c r="K27" s="14"/>
    </row>
    <row r="28" spans="1:12" x14ac:dyDescent="0.25">
      <c r="A28" s="13"/>
      <c r="B28" s="13"/>
      <c r="C28" s="13"/>
      <c r="D28" s="14"/>
      <c r="E28" s="15"/>
      <c r="F28" s="15"/>
      <c r="G28" s="15"/>
      <c r="H28" s="15"/>
      <c r="I28" s="15"/>
      <c r="J28" s="14"/>
      <c r="K28" s="14"/>
    </row>
    <row r="29" spans="1:12" x14ac:dyDescent="0.25">
      <c r="A29" s="13"/>
      <c r="B29" s="13"/>
      <c r="C29" s="13"/>
      <c r="D29" s="14"/>
      <c r="E29" s="15"/>
      <c r="F29" s="15"/>
      <c r="G29" s="15"/>
      <c r="H29" s="15"/>
      <c r="I29" s="15"/>
      <c r="J29" s="14"/>
      <c r="K29" s="14"/>
    </row>
    <row r="30" spans="1:12" x14ac:dyDescent="0.25">
      <c r="A30" s="13"/>
      <c r="B30" s="13"/>
      <c r="C30" s="13"/>
      <c r="D30" s="14"/>
      <c r="E30" s="15"/>
      <c r="F30" s="15"/>
      <c r="G30" s="15"/>
      <c r="H30" s="15"/>
      <c r="I30" s="15"/>
      <c r="J30" s="14"/>
      <c r="K30" s="14"/>
    </row>
    <row r="31" spans="1:12" x14ac:dyDescent="0.25">
      <c r="A31" s="13"/>
      <c r="B31" s="13"/>
      <c r="C31" s="13"/>
      <c r="D31" s="14"/>
      <c r="E31" s="15"/>
      <c r="F31" s="15"/>
      <c r="G31" s="15"/>
      <c r="H31" s="15"/>
      <c r="I31" s="15"/>
      <c r="J31" s="14"/>
      <c r="K31" s="14"/>
    </row>
    <row r="32" spans="1:12" x14ac:dyDescent="0.25">
      <c r="A32" s="13"/>
      <c r="B32" s="13"/>
      <c r="C32" s="13"/>
      <c r="D32" s="14"/>
      <c r="E32" s="15"/>
      <c r="F32" s="15"/>
      <c r="G32" s="15"/>
      <c r="H32" s="15"/>
      <c r="I32" s="15"/>
      <c r="J32" s="14"/>
      <c r="K32" s="14"/>
    </row>
    <row r="33" spans="1:11" x14ac:dyDescent="0.25">
      <c r="A33" s="13"/>
      <c r="B33" s="13"/>
      <c r="C33" s="13"/>
      <c r="D33" s="14"/>
      <c r="E33" s="15"/>
      <c r="F33" s="15"/>
      <c r="G33" s="15"/>
      <c r="H33" s="15"/>
      <c r="I33" s="15"/>
      <c r="J33" s="14"/>
      <c r="K33" s="14"/>
    </row>
    <row r="34" spans="1:11" x14ac:dyDescent="0.25">
      <c r="A34" s="13"/>
      <c r="B34" s="13"/>
      <c r="C34" s="13"/>
      <c r="D34" s="14"/>
      <c r="E34" s="15"/>
      <c r="F34" s="15"/>
      <c r="G34" s="15"/>
      <c r="H34" s="15"/>
      <c r="I34" s="15"/>
      <c r="J34" s="14"/>
      <c r="K34" s="14"/>
    </row>
    <row r="35" spans="1:11" x14ac:dyDescent="0.25">
      <c r="A35" s="13"/>
      <c r="B35" s="13"/>
      <c r="C35" s="13"/>
      <c r="D35" s="14"/>
      <c r="E35" s="15"/>
      <c r="F35" s="15"/>
      <c r="G35" s="15"/>
      <c r="H35" s="15"/>
      <c r="I35" s="15"/>
      <c r="J35" s="14"/>
      <c r="K35" s="14"/>
    </row>
    <row r="36" spans="1:11" x14ac:dyDescent="0.25">
      <c r="A36" s="13"/>
      <c r="B36" s="13"/>
      <c r="C36" s="13"/>
      <c r="D36" s="14"/>
      <c r="E36" s="15"/>
      <c r="F36" s="15"/>
      <c r="G36" s="15"/>
      <c r="H36" s="15"/>
      <c r="I36" s="15"/>
      <c r="J36" s="14"/>
      <c r="K36" s="14"/>
    </row>
    <row r="37" spans="1:11" x14ac:dyDescent="0.25">
      <c r="A37" s="13"/>
      <c r="B37" s="13"/>
      <c r="C37" s="13"/>
      <c r="D37" s="14"/>
      <c r="E37" s="15"/>
      <c r="F37" s="15"/>
      <c r="G37" s="15"/>
      <c r="H37" s="15"/>
      <c r="I37" s="15"/>
      <c r="J37" s="14"/>
      <c r="K37" s="14"/>
    </row>
    <row r="38" spans="1:11" x14ac:dyDescent="0.25">
      <c r="A38" s="13"/>
      <c r="B38" s="13"/>
      <c r="C38" s="13"/>
      <c r="D38" s="14"/>
      <c r="E38" s="15"/>
      <c r="F38" s="15"/>
      <c r="G38" s="15"/>
      <c r="H38" s="15"/>
      <c r="I38" s="15"/>
      <c r="J38" s="14"/>
      <c r="K38" s="14"/>
    </row>
    <row r="39" spans="1:11" x14ac:dyDescent="0.25">
      <c r="A39" s="13"/>
      <c r="B39" s="13"/>
      <c r="C39" s="13"/>
      <c r="D39" s="14"/>
      <c r="E39" s="15"/>
      <c r="F39" s="15"/>
      <c r="G39" s="15"/>
      <c r="H39" s="15"/>
      <c r="I39" s="15"/>
      <c r="J39" s="14"/>
      <c r="K39" s="14"/>
    </row>
    <row r="40" spans="1:11" x14ac:dyDescent="0.25">
      <c r="A40" s="13"/>
      <c r="B40" s="13"/>
      <c r="C40" s="13"/>
      <c r="D40" s="14"/>
      <c r="E40" s="15"/>
      <c r="F40" s="15"/>
      <c r="G40" s="15"/>
      <c r="H40" s="15"/>
      <c r="I40" s="15"/>
      <c r="J40" s="14"/>
      <c r="K40" s="14"/>
    </row>
    <row r="41" spans="1:11" x14ac:dyDescent="0.25">
      <c r="A41" s="13"/>
      <c r="B41" s="13"/>
      <c r="C41" s="13"/>
      <c r="D41" s="14"/>
      <c r="E41" s="15"/>
      <c r="F41" s="15"/>
      <c r="G41" s="15"/>
      <c r="H41" s="15"/>
      <c r="I41" s="15"/>
      <c r="J41" s="14"/>
      <c r="K41" s="14"/>
    </row>
    <row r="42" spans="1:11" x14ac:dyDescent="0.25">
      <c r="A42" s="13"/>
      <c r="B42" s="13"/>
      <c r="C42" s="13"/>
      <c r="D42" s="14"/>
      <c r="E42" s="15"/>
      <c r="F42" s="15"/>
      <c r="G42" s="15"/>
      <c r="H42" s="15"/>
      <c r="I42" s="15"/>
      <c r="J42" s="14"/>
      <c r="K42" s="14"/>
    </row>
    <row r="43" spans="1:11" x14ac:dyDescent="0.25">
      <c r="A43" s="13"/>
      <c r="B43" s="13"/>
      <c r="C43" s="13"/>
      <c r="D43" s="14"/>
      <c r="E43" s="15"/>
      <c r="F43" s="15"/>
      <c r="G43" s="15"/>
      <c r="H43" s="15"/>
      <c r="I43" s="15"/>
      <c r="J43" s="14"/>
      <c r="K43" s="14"/>
    </row>
    <row r="44" spans="1:11" x14ac:dyDescent="0.25">
      <c r="A44" s="13"/>
      <c r="B44" s="13"/>
      <c r="C44" s="13"/>
      <c r="D44" s="14"/>
      <c r="E44" s="15"/>
      <c r="F44" s="15"/>
      <c r="G44" s="15"/>
      <c r="H44" s="15"/>
      <c r="I44" s="15"/>
      <c r="J44" s="14"/>
      <c r="K44" s="14"/>
    </row>
    <row r="45" spans="1:11" x14ac:dyDescent="0.25">
      <c r="A45" s="13"/>
      <c r="B45" s="13"/>
      <c r="C45" s="13"/>
      <c r="D45" s="14"/>
      <c r="E45" s="15"/>
      <c r="F45" s="15"/>
      <c r="G45" s="15"/>
      <c r="H45" s="15"/>
      <c r="I45" s="15"/>
      <c r="J45" s="14"/>
      <c r="K45" s="14"/>
    </row>
    <row r="46" spans="1:11" x14ac:dyDescent="0.25">
      <c r="A46" s="13"/>
      <c r="B46" s="13"/>
      <c r="C46" s="13"/>
      <c r="D46" s="14"/>
      <c r="E46" s="15"/>
      <c r="F46" s="15"/>
      <c r="G46" s="15"/>
      <c r="H46" s="15"/>
      <c r="I46" s="15"/>
      <c r="J46" s="14"/>
      <c r="K46" s="14"/>
    </row>
    <row r="47" spans="1:11" x14ac:dyDescent="0.25">
      <c r="A47" s="13"/>
      <c r="B47" s="13"/>
      <c r="C47" s="13"/>
      <c r="D47" s="14"/>
      <c r="E47" s="15"/>
      <c r="F47" s="15"/>
      <c r="G47" s="15"/>
      <c r="H47" s="15"/>
      <c r="I47" s="15"/>
      <c r="J47" s="14"/>
      <c r="K47" s="14"/>
    </row>
    <row r="48" spans="1:11" x14ac:dyDescent="0.25">
      <c r="A48" s="13"/>
      <c r="B48" s="13"/>
      <c r="C48" s="13"/>
      <c r="D48" s="14"/>
      <c r="E48" s="15"/>
      <c r="F48" s="15"/>
      <c r="G48" s="15"/>
      <c r="H48" s="15"/>
      <c r="I48" s="15"/>
      <c r="J48" s="14"/>
      <c r="K48" s="14"/>
    </row>
    <row r="49" spans="1:11" x14ac:dyDescent="0.25">
      <c r="A49" s="13"/>
      <c r="B49" s="13"/>
      <c r="C49" s="13"/>
      <c r="D49" s="14"/>
      <c r="E49" s="15"/>
      <c r="F49" s="15"/>
      <c r="G49" s="15"/>
      <c r="H49" s="15"/>
      <c r="I49" s="15"/>
      <c r="J49" s="14"/>
      <c r="K49" s="14"/>
    </row>
    <row r="50" spans="1:11" x14ac:dyDescent="0.25">
      <c r="A50" s="13"/>
      <c r="B50" s="13"/>
      <c r="C50" s="13"/>
      <c r="D50" s="14"/>
      <c r="E50" s="15"/>
      <c r="F50" s="15"/>
      <c r="G50" s="15"/>
      <c r="H50" s="15"/>
      <c r="I50" s="15"/>
      <c r="J50" s="14"/>
      <c r="K50" s="14"/>
    </row>
    <row r="51" spans="1:11" x14ac:dyDescent="0.25">
      <c r="A51" s="13"/>
      <c r="B51" s="13"/>
      <c r="C51" s="13"/>
      <c r="D51" s="14"/>
      <c r="E51" s="15"/>
      <c r="F51" s="15"/>
      <c r="G51" s="15"/>
      <c r="H51" s="15"/>
      <c r="I51" s="15"/>
      <c r="J51" s="14"/>
      <c r="K51" s="14"/>
    </row>
    <row r="52" spans="1:11" x14ac:dyDescent="0.25">
      <c r="A52" s="13"/>
      <c r="B52" s="13"/>
      <c r="C52" s="13"/>
      <c r="D52" s="14"/>
      <c r="E52" s="15"/>
      <c r="F52" s="15"/>
      <c r="G52" s="15"/>
      <c r="H52" s="15"/>
      <c r="I52" s="15"/>
      <c r="J52" s="14"/>
      <c r="K52" s="14"/>
    </row>
    <row r="53" spans="1:11" x14ac:dyDescent="0.25">
      <c r="A53" s="13"/>
      <c r="B53" s="13"/>
      <c r="C53" s="13"/>
      <c r="D53" s="14"/>
      <c r="E53" s="15"/>
      <c r="F53" s="15"/>
      <c r="G53" s="15"/>
      <c r="H53" s="15"/>
      <c r="I53" s="15"/>
      <c r="J53" s="14"/>
      <c r="K53" s="14"/>
    </row>
    <row r="54" spans="1:11" x14ac:dyDescent="0.25">
      <c r="A54" s="13"/>
      <c r="B54" s="13"/>
      <c r="C54" s="13"/>
      <c r="D54" s="14"/>
      <c r="E54" s="15"/>
      <c r="F54" s="15"/>
      <c r="G54" s="15"/>
      <c r="H54" s="15"/>
      <c r="I54" s="15"/>
      <c r="J54" s="14"/>
      <c r="K54" s="14"/>
    </row>
    <row r="55" spans="1:11" x14ac:dyDescent="0.25">
      <c r="A55" s="17" t="s">
        <v>56</v>
      </c>
      <c r="B55" s="17" t="s">
        <v>56</v>
      </c>
      <c r="C55" s="17" t="s">
        <v>56</v>
      </c>
      <c r="D55" s="17" t="s">
        <v>56</v>
      </c>
      <c r="E55" s="17"/>
      <c r="F55" s="17"/>
      <c r="G55" s="17"/>
      <c r="H55" s="17"/>
      <c r="I55" s="17"/>
      <c r="J55" s="17" t="s">
        <v>56</v>
      </c>
      <c r="K55" s="17" t="s">
        <v>56</v>
      </c>
    </row>
    <row r="56" spans="1:11" x14ac:dyDescent="0.25">
      <c r="D56" s="18" t="s">
        <v>57</v>
      </c>
      <c r="E56" s="4">
        <f>SUM(E5:E54)</f>
        <v>0</v>
      </c>
      <c r="F56" s="4">
        <f t="shared" ref="F56:H56" si="0">SUM(F5:F54)</f>
        <v>364692</v>
      </c>
      <c r="G56" s="4">
        <f t="shared" si="0"/>
        <v>1522417</v>
      </c>
      <c r="H56" s="4">
        <f t="shared" si="0"/>
        <v>567824</v>
      </c>
    </row>
    <row r="57" spans="1:11" x14ac:dyDescent="0.25">
      <c r="D57" s="18"/>
      <c r="E57" s="19"/>
      <c r="F57" s="20"/>
      <c r="G57" s="21"/>
      <c r="H57" s="21"/>
    </row>
    <row r="58" spans="1:11" x14ac:dyDescent="0.25">
      <c r="C58" t="s">
        <v>58</v>
      </c>
      <c r="D58" s="22"/>
      <c r="E58" s="19"/>
      <c r="F58" s="19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Proceeding_Summary</vt:lpstr>
      <vt:lpstr>Rev Req't_Base</vt:lpstr>
      <vt:lpstr>Baldwin Hills</vt:lpstr>
      <vt:lpstr>Bellflower</vt:lpstr>
      <vt:lpstr>Chualar</vt:lpstr>
      <vt:lpstr>Central Satellites</vt:lpstr>
      <vt:lpstr>Duarte</vt:lpstr>
      <vt:lpstr>East Pasadena</vt:lpstr>
      <vt:lpstr>Fruitridge</vt:lpstr>
      <vt:lpstr>Larkfield</vt:lpstr>
      <vt:lpstr>Meadowbrook</vt:lpstr>
      <vt:lpstr>Monterey</vt:lpstr>
      <vt:lpstr>Piru</vt:lpstr>
      <vt:lpstr>Sacramento</vt:lpstr>
      <vt:lpstr>San Diego</vt:lpstr>
      <vt:lpstr>San Marino</vt:lpstr>
      <vt:lpstr>Ventura</vt:lpstr>
      <vt:lpstr>'Baldwin Hills'!Print_Area</vt:lpstr>
      <vt:lpstr>Bellflower!Print_Area</vt:lpstr>
      <vt:lpstr>'Central Satellites'!Print_Area</vt:lpstr>
      <vt:lpstr>Chualar!Print_Area</vt:lpstr>
      <vt:lpstr>Duarte!Print_Area</vt:lpstr>
      <vt:lpstr>'East Pasadena'!Print_Area</vt:lpstr>
      <vt:lpstr>Fruitridge!Print_Area</vt:lpstr>
      <vt:lpstr>Larkfield!Print_Area</vt:lpstr>
      <vt:lpstr>Meadowbrook!Print_Area</vt:lpstr>
      <vt:lpstr>Monterey!Print_Area</vt:lpstr>
      <vt:lpstr>Piru!Print_Area</vt:lpstr>
      <vt:lpstr>Proceeding_Summary!Print_Area</vt:lpstr>
      <vt:lpstr>Sacramento!Print_Area</vt:lpstr>
      <vt:lpstr>'San Diego'!Print_Area</vt:lpstr>
      <vt:lpstr>'San Marino'!Print_Area</vt:lpstr>
      <vt:lpstr>Ventura!Print_Area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 Remelius</dc:creator>
  <cp:lastModifiedBy>Chase Grady</cp:lastModifiedBy>
  <dcterms:created xsi:type="dcterms:W3CDTF">2015-06-05T18:17:20Z</dcterms:created>
  <dcterms:modified xsi:type="dcterms:W3CDTF">2023-11-01T19:16:26Z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etDate">
    <vt:lpwstr>2023-10-31T18:10:51Z</vt:lpwstr>
  </property>
  <property fmtid="{D5CDD505-2E9C-101B-9397-08002B2CF9AE}" pid="4" name="MSIP_Label_846c87f6-c46e-48eb-b7ce-d3a4a7d30611_Method">
    <vt:lpwstr>Standard</vt:lpwstr>
  </property>
  <property fmtid="{D5CDD505-2E9C-101B-9397-08002B2CF9AE}" pid="5" name="MSIP_Label_846c87f6-c46e-48eb-b7ce-d3a4a7d30611_Name">
    <vt:lpwstr>846c87f6-c46e-48eb-b7ce-d3a4a7d30611</vt:lpwstr>
  </property>
  <property fmtid="{D5CDD505-2E9C-101B-9397-08002B2CF9AE}" pid="6" name="MSIP_Label_846c87f6-c46e-48eb-b7ce-d3a4a7d30611_SiteId">
    <vt:lpwstr>35378cf9-dac0-45f0-84c7-1bfb98207b59</vt:lpwstr>
  </property>
  <property fmtid="{D5CDD505-2E9C-101B-9397-08002B2CF9AE}" pid="7" name="MSIP_Label_846c87f6-c46e-48eb-b7ce-d3a4a7d30611_ActionId">
    <vt:lpwstr>40f035af-70e4-4f2a-ad24-5c754c9eb55e</vt:lpwstr>
  </property>
  <property fmtid="{D5CDD505-2E9C-101B-9397-08002B2CF9AE}" pid="8" name="MSIP_Label_846c87f6-c46e-48eb-b7ce-d3a4a7d30611_ContentBits">
    <vt:lpwstr>0</vt:lpwstr>
  </property>
</Properties>
</file>