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comments3.xml" ContentType="application/vnd.openxmlformats-officedocument.spreadsheetml.comments+xml"/>
  <Override PartName="/xl/threadedComments/threadedComment3.xml" ContentType="application/vnd.ms-excel.threadedcomments+xml"/>
  <Override PartName="/xl/comments4.xml" ContentType="application/vnd.openxmlformats-officedocument.spreadsheetml.comments+xml"/>
  <Override PartName="/xl/threadedComments/threadedComment4.xml" ContentType="application/vnd.ms-excel.threadedcomments+xml"/>
  <Override PartName="/xl/comments5.xml" ContentType="application/vnd.openxmlformats-officedocument.spreadsheetml.comments+xml"/>
  <Override PartName="/xl/threadedComments/threadedComment5.xml" ContentType="application/vnd.ms-excel.threadedcomments+xml"/>
  <Override PartName="/xl/comments6.xml" ContentType="application/vnd.openxmlformats-officedocument.spreadsheetml.comments+xml"/>
  <Override PartName="/xl/threadedComments/threadedComment6.xml" ContentType="application/vnd.ms-excel.threadedcomments+xml"/>
  <Override PartName="/xl/comments7.xml" ContentType="application/vnd.openxmlformats-officedocument.spreadsheetml.comments+xml"/>
  <Override PartName="/xl/threadedComments/threadedComment7.xml" ContentType="application/vnd.ms-excel.threadedcomments+xml"/>
  <Override PartName="/xl/comments8.xml" ContentType="application/vnd.openxmlformats-officedocument.spreadsheetml.comments+xml"/>
  <Override PartName="/xl/threadedComments/threadedComment8.xml" ContentType="application/vnd.ms-excel.threadedcomments+xml"/>
  <Override PartName="/xl/comments9.xml" ContentType="application/vnd.openxmlformats-officedocument.spreadsheetml.comments+xml"/>
  <Override PartName="/xl/threadedComments/threadedComment9.xml" ContentType="application/vnd.ms-excel.threadedcomments+xml"/>
  <Override PartName="/xl/comments10.xml" ContentType="application/vnd.openxmlformats-officedocument.spreadsheetml.comments+xml"/>
  <Override PartName="/xl/threadedComments/threadedComment10.xml" ContentType="application/vnd.ms-excel.threadedcomments+xml"/>
  <Override PartName="/xl/comments11.xml" ContentType="application/vnd.openxmlformats-officedocument.spreadsheetml.comments+xml"/>
  <Override PartName="/xl/threadedComments/threadedComment11.xml" ContentType="application/vnd.ms-excel.threadedcomments+xml"/>
  <Override PartName="/xl/comments12.xml" ContentType="application/vnd.openxmlformats-officedocument.spreadsheetml.comments+xml"/>
  <Override PartName="/xl/threadedComments/threadedComment12.xml" ContentType="application/vnd.ms-excel.threadedcomments+xml"/>
  <Override PartName="/xl/comments13.xml" ContentType="application/vnd.openxmlformats-officedocument.spreadsheetml.comments+xml"/>
  <Override PartName="/xl/threadedComments/threadedComment13.xml" ContentType="application/vnd.ms-excel.threadedcomments+xml"/>
  <Override PartName="/xl/comments14.xml" ContentType="application/vnd.openxmlformats-officedocument.spreadsheetml.comments+xml"/>
  <Override PartName="/xl/threadedComments/threadedComment14.xml" ContentType="application/vnd.ms-excel.threadedcomments+xml"/>
  <Override PartName="/xl/comments15.xml" ContentType="application/vnd.openxmlformats-officedocument.spreadsheetml.comments+xml"/>
  <Override PartName="/xl/threadedComments/threadedComment15.xml" ContentType="application/vnd.ms-excel.threadedcomments+xml"/>
  <Override PartName="/xl/persons/person.xml" ContentType="application/vnd.ms-excel.person+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01"/>
  <workbookPr defaultThemeVersion="166925"/>
  <mc:AlternateContent xmlns:mc="http://schemas.openxmlformats.org/markup-compatibility/2006">
    <mc:Choice Requires="x15">
      <x15ac:absPath xmlns:x15ac="http://schemas.microsoft.com/office/spreadsheetml/2010/11/ac" url="F:\RATES\Bill and Rate Tracking Tool\2023 Submissions\Aug 1 Filing\Service List Filing\"/>
    </mc:Choice>
  </mc:AlternateContent>
  <xr:revisionPtr revIDLastSave="0" documentId="13_ncr:1_{DC2AF07B-6132-4722-97DC-E94F468840F3}" xr6:coauthVersionLast="47" xr6:coauthVersionMax="47" xr10:uidLastSave="{00000000-0000-0000-0000-000000000000}"/>
  <bookViews>
    <workbookView xWindow="3390" yWindow="3225" windowWidth="30555" windowHeight="12570" firstSheet="1" activeTab="1" xr2:uid="{221E20DA-BF7F-428A-BEF2-2973DA120F9C}"/>
  </bookViews>
  <sheets>
    <sheet name="Sheet1" sheetId="1" r:id="rId1"/>
    <sheet name="Proceeding_Summary" sheetId="18" r:id="rId2"/>
    <sheet name="Rev Req't_Base" sheetId="19" r:id="rId3"/>
    <sheet name="Baldwin Hills" sheetId="2" r:id="rId4"/>
    <sheet name="Bellflower" sheetId="3" r:id="rId5"/>
    <sheet name="Central Satellites" sheetId="4" r:id="rId6"/>
    <sheet name="Chualar" sheetId="5" r:id="rId7"/>
    <sheet name="Duarte" sheetId="6" r:id="rId8"/>
    <sheet name="East Pasadena" sheetId="7" r:id="rId9"/>
    <sheet name="Fruitridge" sheetId="8" r:id="rId10"/>
    <sheet name="Larkfield" sheetId="9" r:id="rId11"/>
    <sheet name="Meadowbrook" sheetId="10" r:id="rId12"/>
    <sheet name="Monterey" sheetId="11" r:id="rId13"/>
    <sheet name="Piru" sheetId="12" r:id="rId14"/>
    <sheet name="Sacramento" sheetId="13" r:id="rId15"/>
    <sheet name="San Diego" sheetId="15" r:id="rId16"/>
    <sheet name="San Marino" sheetId="16" r:id="rId17"/>
    <sheet name="Ventura" sheetId="17" r:id="rId18"/>
  </sheets>
  <externalReferences>
    <externalReference r:id="rId19"/>
  </externalReferences>
  <definedNames>
    <definedName name="___huh2" localSheetId="1" hidden="1">{#N/A,#N/A,FALSE,"Dist Rev at PR ";#N/A,#N/A,FALSE,"Spec";#N/A,#N/A,FALSE,"Res";#N/A,#N/A,FALSE,"Small L&amp;P";#N/A,#N/A,FALSE,"Medium L&amp;P";#N/A,#N/A,FALSE,"E-19";#N/A,#N/A,FALSE,"E-20";#N/A,#N/A,FALSE,"Strtlts &amp; Standby";#N/A,#N/A,FALSE,"A-RTP";#N/A,#N/A,FALSE,"2003mixeduse"}</definedName>
    <definedName name="___huh2" localSheetId="2" hidden="1">{#N/A,#N/A,FALSE,"Dist Rev at PR ";#N/A,#N/A,FALSE,"Spec";#N/A,#N/A,FALSE,"Res";#N/A,#N/A,FALSE,"Small L&amp;P";#N/A,#N/A,FALSE,"Medium L&amp;P";#N/A,#N/A,FALSE,"E-19";#N/A,#N/A,FALSE,"E-20";#N/A,#N/A,FALSE,"Strtlts &amp; Standby";#N/A,#N/A,FALSE,"A-RTP";#N/A,#N/A,FALSE,"2003mixeduse"}</definedName>
    <definedName name="___huh2" hidden="1">{#N/A,#N/A,FALSE,"Dist Rev at PR ";#N/A,#N/A,FALSE,"Spec";#N/A,#N/A,FALSE,"Res";#N/A,#N/A,FALSE,"Small L&amp;P";#N/A,#N/A,FALSE,"Medium L&amp;P";#N/A,#N/A,FALSE,"E-19";#N/A,#N/A,FALSE,"E-20";#N/A,#N/A,FALSE,"Strtlts &amp; Standby";#N/A,#N/A,FALSE,"A-RTP";#N/A,#N/A,FALSE,"2003mixeduse"}</definedName>
    <definedName name="_xlnm._FilterDatabase" localSheetId="3" hidden="1">'Baldwin Hills'!$A$1:$K$53</definedName>
    <definedName name="_xlnm._FilterDatabase" localSheetId="4" hidden="1">Bellflower!$A$1:$K$52</definedName>
    <definedName name="_xlnm._FilterDatabase" localSheetId="5" hidden="1">'Central Satellites'!$A$1:$K$52</definedName>
    <definedName name="_xlnm._FilterDatabase" localSheetId="6" hidden="1">Chualar!$A$1:$K$50</definedName>
    <definedName name="_xlnm._FilterDatabase" localSheetId="7" hidden="1">Duarte!$A$1:$K$52</definedName>
    <definedName name="_xlnm._FilterDatabase" localSheetId="8" hidden="1">'East Pasadena'!$A$1:$K$51</definedName>
    <definedName name="_xlnm._FilterDatabase" localSheetId="9" hidden="1">Fruitridge!$A$1:$K$51</definedName>
    <definedName name="_xlnm._FilterDatabase" localSheetId="10" hidden="1">Larkfield!$A$1:$K$52</definedName>
    <definedName name="_xlnm._FilterDatabase" localSheetId="11" hidden="1">Meadowbrook!$A$1:$K$52</definedName>
    <definedName name="_xlnm._FilterDatabase" localSheetId="12" hidden="1">Monterey!$A$1:$K$53</definedName>
    <definedName name="_xlnm._FilterDatabase" localSheetId="13" hidden="1">Piru!$A$1:$K$51</definedName>
    <definedName name="_xlnm._FilterDatabase" localSheetId="14" hidden="1">Sacramento!$A$1:$K$52</definedName>
    <definedName name="_xlnm._FilterDatabase" localSheetId="15" hidden="1">'San Diego'!$A$1:$K$52</definedName>
    <definedName name="_xlnm._FilterDatabase" localSheetId="16" hidden="1">'San Marino'!$A$1:$K$52</definedName>
    <definedName name="_xlnm._FilterDatabase" localSheetId="17" hidden="1">Ventura!$A$1:$K$52</definedName>
    <definedName name="_huh2" localSheetId="1" hidden="1">{#N/A,#N/A,FALSE,"Dist Rev at PR ";#N/A,#N/A,FALSE,"Spec";#N/A,#N/A,FALSE,"Res";#N/A,#N/A,FALSE,"Small L&amp;P";#N/A,#N/A,FALSE,"Medium L&amp;P";#N/A,#N/A,FALSE,"E-19";#N/A,#N/A,FALSE,"E-20";#N/A,#N/A,FALSE,"Strtlts &amp; Standby";#N/A,#N/A,FALSE,"A-RTP";#N/A,#N/A,FALSE,"2003mixeduse"}</definedName>
    <definedName name="_huh2" localSheetId="2" hidden="1">{#N/A,#N/A,FALSE,"Dist Rev at PR ";#N/A,#N/A,FALSE,"Spec";#N/A,#N/A,FALSE,"Res";#N/A,#N/A,FALSE,"Small L&amp;P";#N/A,#N/A,FALSE,"Medium L&amp;P";#N/A,#N/A,FALSE,"E-19";#N/A,#N/A,FALSE,"E-20";#N/A,#N/A,FALSE,"Strtlts &amp; Standby";#N/A,#N/A,FALSE,"A-RTP";#N/A,#N/A,FALSE,"2003mixeduse"}</definedName>
    <definedName name="_huh2" hidden="1">{#N/A,#N/A,FALSE,"Dist Rev at PR ";#N/A,#N/A,FALSE,"Spec";#N/A,#N/A,FALSE,"Res";#N/A,#N/A,FALSE,"Small L&amp;P";#N/A,#N/A,FALSE,"Medium L&amp;P";#N/A,#N/A,FALSE,"E-19";#N/A,#N/A,FALSE,"E-20";#N/A,#N/A,FALSE,"Strtlts &amp; Standby";#N/A,#N/A,FALSE,"A-RTP";#N/A,#N/A,FALSE,"2003mixeduse"}</definedName>
    <definedName name="again" localSheetId="1" hidden="1">{#N/A,#N/A,FALSE,"ND Rev at Pres Rates";#N/A,#N/A,FALSE,"Res - Unadj sales";#N/A,#N/A,FALSE,"Small L&amp;P";#N/A,#N/A,FALSE,"Medium L&amp;P";#N/A,#N/A,FALSE,"E-19";#N/A,#N/A,FALSE,"E-20";#N/A,#N/A,FALSE,"Strtlts &amp; Standby";#N/A,#N/A,FALSE,"AG";#N/A,#N/A,FALSE,"A-RTP";#N/A,#N/A,FALSE,"Spec"}</definedName>
    <definedName name="again" localSheetId="2" hidden="1">{#N/A,#N/A,FALSE,"ND Rev at Pres Rates";#N/A,#N/A,FALSE,"Res - Unadj sales";#N/A,#N/A,FALSE,"Small L&amp;P";#N/A,#N/A,FALSE,"Medium L&amp;P";#N/A,#N/A,FALSE,"E-19";#N/A,#N/A,FALSE,"E-20";#N/A,#N/A,FALSE,"Strtlts &amp; Standby";#N/A,#N/A,FALSE,"AG";#N/A,#N/A,FALSE,"A-RTP";#N/A,#N/A,FALSE,"Spec"}</definedName>
    <definedName name="again" hidden="1">{#N/A,#N/A,FALSE,"ND Rev at Pres Rates";#N/A,#N/A,FALSE,"Res - Unadj sales";#N/A,#N/A,FALSE,"Small L&amp;P";#N/A,#N/A,FALSE,"Medium L&amp;P";#N/A,#N/A,FALSE,"E-19";#N/A,#N/A,FALSE,"E-20";#N/A,#N/A,FALSE,"Strtlts &amp; Standby";#N/A,#N/A,FALSE,"AG";#N/A,#N/A,FALSE,"A-RTP";#N/A,#N/A,FALSE,"Spec"}</definedName>
    <definedName name="copy" localSheetId="1" hidden="1">{#N/A,#N/A,FALSE,"Dist Rev at PR ";#N/A,#N/A,FALSE,"Spec";#N/A,#N/A,FALSE,"Res";#N/A,#N/A,FALSE,"Small L&amp;P";#N/A,#N/A,FALSE,"Medium L&amp;P";#N/A,#N/A,FALSE,"E-19";#N/A,#N/A,FALSE,"E-20";#N/A,#N/A,FALSE,"Strtlts &amp; Standby";#N/A,#N/A,FALSE,"A-RTP";#N/A,#N/A,FALSE,"2003mixeduse"}</definedName>
    <definedName name="copy" localSheetId="2" hidden="1">{#N/A,#N/A,FALSE,"Dist Rev at PR ";#N/A,#N/A,FALSE,"Spec";#N/A,#N/A,FALSE,"Res";#N/A,#N/A,FALSE,"Small L&amp;P";#N/A,#N/A,FALSE,"Medium L&amp;P";#N/A,#N/A,FALSE,"E-19";#N/A,#N/A,FALSE,"E-20";#N/A,#N/A,FALSE,"Strtlts &amp; Standby";#N/A,#N/A,FALSE,"A-RTP";#N/A,#N/A,FALSE,"2003mixeduse"}</definedName>
    <definedName name="copy" hidden="1">{#N/A,#N/A,FALSE,"Dist Rev at PR ";#N/A,#N/A,FALSE,"Spec";#N/A,#N/A,FALSE,"Res";#N/A,#N/A,FALSE,"Small L&amp;P";#N/A,#N/A,FALSE,"Medium L&amp;P";#N/A,#N/A,FALSE,"E-19";#N/A,#N/A,FALSE,"E-20";#N/A,#N/A,FALSE,"Strtlts &amp; Standby";#N/A,#N/A,FALSE,"A-RTP";#N/A,#N/A,FALSE,"2003mixeduse"}</definedName>
    <definedName name="copyprint" localSheetId="1" hidden="1">{#N/A,#N/A,FALSE,"Workpaper Tables 4-1 &amp; 4-2";#N/A,#N/A,FALSE,"Revenue Allocation Results";#N/A,#N/A,FALSE,"FERC Rev @ PR";#N/A,#N/A,FALSE,"Distribution Revenue Allocation";#N/A,#N/A,FALSE,"Nonallocated Revenues ";#N/A,#N/A,FALSE,"2000mixuse";#N/A,#N/A,FALSE,"MC Revenues- 00 sales, 96 MC's"}</definedName>
    <definedName name="copyprint" localSheetId="2" hidden="1">{#N/A,#N/A,FALSE,"Workpaper Tables 4-1 &amp; 4-2";#N/A,#N/A,FALSE,"Revenue Allocation Results";#N/A,#N/A,FALSE,"FERC Rev @ PR";#N/A,#N/A,FALSE,"Distribution Revenue Allocation";#N/A,#N/A,FALSE,"Nonallocated Revenues ";#N/A,#N/A,FALSE,"2000mixuse";#N/A,#N/A,FALSE,"MC Revenues- 00 sales, 96 MC's"}</definedName>
    <definedName name="copyprint" hidden="1">{#N/A,#N/A,FALSE,"Workpaper Tables 4-1 &amp; 4-2";#N/A,#N/A,FALSE,"Revenue Allocation Results";#N/A,#N/A,FALSE,"FERC Rev @ PR";#N/A,#N/A,FALSE,"Distribution Revenue Allocation";#N/A,#N/A,FALSE,"Nonallocated Revenues ";#N/A,#N/A,FALSE,"2000mixuse";#N/A,#N/A,FALSE,"MC Revenues- 00 sales, 96 MC's"}</definedName>
    <definedName name="copyrap" localSheetId="1" hidden="1">{#N/A,#N/A,FALSE,"Assumptions";#N/A,#N/A,FALSE,"RRQ inputs and toggles";#N/A,#N/A,FALSE,"Revenue Allocation Results";#N/A,#N/A,FALSE,"Nuclear Decommissioning Rates";#N/A,#N/A,FALSE,"FERC Rev @ PR";#N/A,#N/A,FALSE,"Distribution Revenue Allocation";#N/A,#N/A,FALSE,"Public Purpose Program Allocate";#N/A,#N/A,FALSE,"Nuclear Decommissioning";#N/A,#N/A,FALSE,"Transmission AG and A-10";#N/A,#N/A,FALSE,"PCTs for billing with TRBAA";#N/A,#N/A,FALSE,"Nonallocated Revenues";#N/A,#N/A,FALSE,"MC Revenues-02 sales, 96 MC's";#N/A,#N/A,FALSE,"ESR";#N/A,#N/A,FALSE,"FTA";#N/A,#N/A,FALSE,"1996 marginal costs -ECAC Adopt"}</definedName>
    <definedName name="copyrap" localSheetId="2" hidden="1">{#N/A,#N/A,FALSE,"Assumptions";#N/A,#N/A,FALSE,"RRQ inputs and toggles";#N/A,#N/A,FALSE,"Revenue Allocation Results";#N/A,#N/A,FALSE,"Nuclear Decommissioning Rates";#N/A,#N/A,FALSE,"FERC Rev @ PR";#N/A,#N/A,FALSE,"Distribution Revenue Allocation";#N/A,#N/A,FALSE,"Public Purpose Program Allocate";#N/A,#N/A,FALSE,"Nuclear Decommissioning";#N/A,#N/A,FALSE,"Transmission AG and A-10";#N/A,#N/A,FALSE,"PCTs for billing with TRBAA";#N/A,#N/A,FALSE,"Nonallocated Revenues";#N/A,#N/A,FALSE,"MC Revenues-02 sales, 96 MC's";#N/A,#N/A,FALSE,"ESR";#N/A,#N/A,FALSE,"FTA";#N/A,#N/A,FALSE,"1996 marginal costs -ECAC Adopt"}</definedName>
    <definedName name="copyrap" hidden="1">{#N/A,#N/A,FALSE,"Assumptions";#N/A,#N/A,FALSE,"RRQ inputs and toggles";#N/A,#N/A,FALSE,"Revenue Allocation Results";#N/A,#N/A,FALSE,"Nuclear Decommissioning Rates";#N/A,#N/A,FALSE,"FERC Rev @ PR";#N/A,#N/A,FALSE,"Distribution Revenue Allocation";#N/A,#N/A,FALSE,"Public Purpose Program Allocate";#N/A,#N/A,FALSE,"Nuclear Decommissioning";#N/A,#N/A,FALSE,"Transmission AG and A-10";#N/A,#N/A,FALSE,"PCTs for billing with TRBAA";#N/A,#N/A,FALSE,"Nonallocated Revenues";#N/A,#N/A,FALSE,"MC Revenues-02 sales, 96 MC's";#N/A,#N/A,FALSE,"ESR";#N/A,#N/A,FALSE,"FTA";#N/A,#N/A,FALSE,"1996 marginal costs -ECAC Adopt"}</definedName>
    <definedName name="copyrevalloc" localSheetId="1" hidden="1">{#N/A,#N/A,FALSE,"RRQ inputs ";#N/A,#N/A,FALSE,"FERC Rev @ PR";#N/A,#N/A,FALSE,"Distribution Revenue Allocation";#N/A,#N/A,FALSE,"Nonallocated Revenues";#N/A,#N/A,FALSE,"MC Revenues-03 sales, 96 MC's";#N/A,#N/A,FALSE,"FTA"}</definedName>
    <definedName name="copyrevalloc" localSheetId="2" hidden="1">{#N/A,#N/A,FALSE,"RRQ inputs ";#N/A,#N/A,FALSE,"FERC Rev @ PR";#N/A,#N/A,FALSE,"Distribution Revenue Allocation";#N/A,#N/A,FALSE,"Nonallocated Revenues";#N/A,#N/A,FALSE,"MC Revenues-03 sales, 96 MC's";#N/A,#N/A,FALSE,"FTA"}</definedName>
    <definedName name="copyrevalloc" hidden="1">{#N/A,#N/A,FALSE,"RRQ inputs ";#N/A,#N/A,FALSE,"FERC Rev @ PR";#N/A,#N/A,FALSE,"Distribution Revenue Allocation";#N/A,#N/A,FALSE,"Nonallocated Revenues";#N/A,#N/A,FALSE,"MC Revenues-03 sales, 96 MC's";#N/A,#N/A,FALSE,"FTA"}</definedName>
    <definedName name="copyschudel" localSheetId="1" hidden="1">{#N/A,#N/A,FALSE,"ND Rev at Pres Rates";#N/A,#N/A,FALSE,"Res - Unadj";#N/A,#N/A,FALSE,"Small L&amp;P";#N/A,#N/A,FALSE,"Medium L&amp;P";#N/A,#N/A,FALSE,"E-19";#N/A,#N/A,FALSE,"E-20";#N/A,#N/A,FALSE,"A-RTP";#N/A,#N/A,FALSE,"Strtlts &amp; Standby";#N/A,#N/A,FALSE,"AG";#N/A,#N/A,FALSE,"2001mixeduse"}</definedName>
    <definedName name="copyschudel" localSheetId="2" hidden="1">{#N/A,#N/A,FALSE,"ND Rev at Pres Rates";#N/A,#N/A,FALSE,"Res - Unadj";#N/A,#N/A,FALSE,"Small L&amp;P";#N/A,#N/A,FALSE,"Medium L&amp;P";#N/A,#N/A,FALSE,"E-19";#N/A,#N/A,FALSE,"E-20";#N/A,#N/A,FALSE,"A-RTP";#N/A,#N/A,FALSE,"Strtlts &amp; Standby";#N/A,#N/A,FALSE,"AG";#N/A,#N/A,FALSE,"2001mixeduse"}</definedName>
    <definedName name="copyschudel" hidden="1">{#N/A,#N/A,FALSE,"ND Rev at Pres Rates";#N/A,#N/A,FALSE,"Res - Unadj";#N/A,#N/A,FALSE,"Small L&amp;P";#N/A,#N/A,FALSE,"Medium L&amp;P";#N/A,#N/A,FALSE,"E-19";#N/A,#N/A,FALSE,"E-20";#N/A,#N/A,FALSE,"A-RTP";#N/A,#N/A,FALSE,"Strtlts &amp; Standby";#N/A,#N/A,FALSE,"AG";#N/A,#N/A,FALSE,"2001mixeduse"}</definedName>
    <definedName name="HTML_CodePage" hidden="1">1252</definedName>
    <definedName name="HTML_Description" hidden="1">""</definedName>
    <definedName name="HTML_Email" hidden="1">""</definedName>
    <definedName name="HTML_Header" hidden="1">""</definedName>
    <definedName name="HTML_LastUpdate" hidden="1">"10/13/1999"</definedName>
    <definedName name="HTML_LineAfter" hidden="1">FALSE</definedName>
    <definedName name="HTML_LineBefore" hidden="1">FALSE</definedName>
    <definedName name="HTML_Name" hidden="1">"Sharim Chaudhury"</definedName>
    <definedName name="HTML_OBDlg2" hidden="1">TRUE</definedName>
    <definedName name="HTML_OBDlg4" hidden="1">TRUE</definedName>
    <definedName name="HTML_OS" hidden="1">0</definedName>
    <definedName name="HTML_PathFile" hidden="1">"W:\19991013\default.htm"</definedName>
    <definedName name="HTML_Title" hidden="1">"Daily MTM  Report"</definedName>
    <definedName name="huh" localSheetId="1" hidden="1">{#N/A,#N/A,FALSE,"Dist Rev at PR ";#N/A,#N/A,FALSE,"Spec";#N/A,#N/A,FALSE,"Res";#N/A,#N/A,FALSE,"Small L&amp;P";#N/A,#N/A,FALSE,"Medium L&amp;P";#N/A,#N/A,FALSE,"E-19";#N/A,#N/A,FALSE,"E-20";#N/A,#N/A,FALSE,"Strtlts &amp; Standby";#N/A,#N/A,FALSE,"A-RTP";#N/A,#N/A,FALSE,"2003mixeduse"}</definedName>
    <definedName name="huh" localSheetId="2" hidden="1">{#N/A,#N/A,FALSE,"Dist Rev at PR ";#N/A,#N/A,FALSE,"Spec";#N/A,#N/A,FALSE,"Res";#N/A,#N/A,FALSE,"Small L&amp;P";#N/A,#N/A,FALSE,"Medium L&amp;P";#N/A,#N/A,FALSE,"E-19";#N/A,#N/A,FALSE,"E-20";#N/A,#N/A,FALSE,"Strtlts &amp; Standby";#N/A,#N/A,FALSE,"A-RTP";#N/A,#N/A,FALSE,"2003mixeduse"}</definedName>
    <definedName name="huh" hidden="1">{#N/A,#N/A,FALSE,"Dist Rev at PR ";#N/A,#N/A,FALSE,"Spec";#N/A,#N/A,FALSE,"Res";#N/A,#N/A,FALSE,"Small L&amp;P";#N/A,#N/A,FALSE,"Medium L&amp;P";#N/A,#N/A,FALSE,"E-19";#N/A,#N/A,FALSE,"E-20";#N/A,#N/A,FALSE,"Strtlts &amp; Standby";#N/A,#N/A,FALSE,"A-RTP";#N/A,#N/A,FALSE,"2003mixeduse"}</definedName>
    <definedName name="huhnd" localSheetId="1" hidden="1">{#N/A,#N/A,FALSE,"ND Rev at Pres Rates";#N/A,#N/A,FALSE,"Res - Unadj sales";#N/A,#N/A,FALSE,"Small L&amp;P";#N/A,#N/A,FALSE,"Medium L&amp;P";#N/A,#N/A,FALSE,"E-19";#N/A,#N/A,FALSE,"E-20";#N/A,#N/A,FALSE,"Strtlts &amp; Standby";#N/A,#N/A,FALSE,"AG";#N/A,#N/A,FALSE,"A-RTP";#N/A,#N/A,FALSE,"Spec"}</definedName>
    <definedName name="huhnd" localSheetId="2" hidden="1">{#N/A,#N/A,FALSE,"ND Rev at Pres Rates";#N/A,#N/A,FALSE,"Res - Unadj sales";#N/A,#N/A,FALSE,"Small L&amp;P";#N/A,#N/A,FALSE,"Medium L&amp;P";#N/A,#N/A,FALSE,"E-19";#N/A,#N/A,FALSE,"E-20";#N/A,#N/A,FALSE,"Strtlts &amp; Standby";#N/A,#N/A,FALSE,"AG";#N/A,#N/A,FALSE,"A-RTP";#N/A,#N/A,FALSE,"Spec"}</definedName>
    <definedName name="huhnd" hidden="1">{#N/A,#N/A,FALSE,"ND Rev at Pres Rates";#N/A,#N/A,FALSE,"Res - Unadj sales";#N/A,#N/A,FALSE,"Small L&amp;P";#N/A,#N/A,FALSE,"Medium L&amp;P";#N/A,#N/A,FALSE,"E-19";#N/A,#N/A,FALSE,"E-20";#N/A,#N/A,FALSE,"Strtlts &amp; Standby";#N/A,#N/A,FALSE,"AG";#N/A,#N/A,FALSE,"A-RTP";#N/A,#N/A,FALSE,"Spec"}</definedName>
    <definedName name="huhnd2" localSheetId="1" hidden="1">{#N/A,#N/A,FALSE,"ND Rev at Pres Rates";#N/A,#N/A,FALSE,"Res - Unadj sales";#N/A,#N/A,FALSE,"Small L&amp;P";#N/A,#N/A,FALSE,"Medium L&amp;P";#N/A,#N/A,FALSE,"E-19";#N/A,#N/A,FALSE,"E-20";#N/A,#N/A,FALSE,"Strtlts &amp; Standby";#N/A,#N/A,FALSE,"AG";#N/A,#N/A,FALSE,"A-RTP";#N/A,#N/A,FALSE,"Spec"}</definedName>
    <definedName name="huhnd2" localSheetId="2" hidden="1">{#N/A,#N/A,FALSE,"ND Rev at Pres Rates";#N/A,#N/A,FALSE,"Res - Unadj sales";#N/A,#N/A,FALSE,"Small L&amp;P";#N/A,#N/A,FALSE,"Medium L&amp;P";#N/A,#N/A,FALSE,"E-19";#N/A,#N/A,FALSE,"E-20";#N/A,#N/A,FALSE,"Strtlts &amp; Standby";#N/A,#N/A,FALSE,"AG";#N/A,#N/A,FALSE,"A-RTP";#N/A,#N/A,FALSE,"Spec"}</definedName>
    <definedName name="huhnd2" hidden="1">{#N/A,#N/A,FALSE,"ND Rev at Pres Rates";#N/A,#N/A,FALSE,"Res - Unadj sales";#N/A,#N/A,FALSE,"Small L&amp;P";#N/A,#N/A,FALSE,"Medium L&amp;P";#N/A,#N/A,FALSE,"E-19";#N/A,#N/A,FALSE,"E-20";#N/A,#N/A,FALSE,"Strtlts &amp; Standby";#N/A,#N/A,FALSE,"AG";#N/A,#N/A,FALSE,"A-RTP";#N/A,#N/A,FALSE,"Spec"}</definedName>
    <definedName name="huhprint" localSheetId="1" hidden="1">{#N/A,#N/A,FALSE,"Workpaper Tables 4-1 &amp; 4-2";#N/A,#N/A,FALSE,"Revenue Allocation Results";#N/A,#N/A,FALSE,"FERC Rev @ PR";#N/A,#N/A,FALSE,"Distribution Revenue Allocation";#N/A,#N/A,FALSE,"Nonallocated Revenues ";#N/A,#N/A,FALSE,"2000mixuse";#N/A,#N/A,FALSE,"MC Revenues- 00 sales, 96 MC's"}</definedName>
    <definedName name="huhprint" localSheetId="2" hidden="1">{#N/A,#N/A,FALSE,"Workpaper Tables 4-1 &amp; 4-2";#N/A,#N/A,FALSE,"Revenue Allocation Results";#N/A,#N/A,FALSE,"FERC Rev @ PR";#N/A,#N/A,FALSE,"Distribution Revenue Allocation";#N/A,#N/A,FALSE,"Nonallocated Revenues ";#N/A,#N/A,FALSE,"2000mixuse";#N/A,#N/A,FALSE,"MC Revenues- 00 sales, 96 MC's"}</definedName>
    <definedName name="huhprint" hidden="1">{#N/A,#N/A,FALSE,"Workpaper Tables 4-1 &amp; 4-2";#N/A,#N/A,FALSE,"Revenue Allocation Results";#N/A,#N/A,FALSE,"FERC Rev @ PR";#N/A,#N/A,FALSE,"Distribution Revenue Allocation";#N/A,#N/A,FALSE,"Nonallocated Revenues ";#N/A,#N/A,FALSE,"2000mixuse";#N/A,#N/A,FALSE,"MC Revenues- 00 sales, 96 MC's"}</definedName>
    <definedName name="huhrap" localSheetId="1" hidden="1">{#N/A,#N/A,FALSE,"Assumptions";#N/A,#N/A,FALSE,"RRQ inputs and toggles";#N/A,#N/A,FALSE,"Revenue Allocation Results";#N/A,#N/A,FALSE,"Nuclear Decommissioning Rates";#N/A,#N/A,FALSE,"FERC Rev @ PR";#N/A,#N/A,FALSE,"Distribution Revenue Allocation";#N/A,#N/A,FALSE,"Public Purpose Program Allocate";#N/A,#N/A,FALSE,"Nuclear Decommissioning";#N/A,#N/A,FALSE,"Transmission AG and A-10";#N/A,#N/A,FALSE,"PCTs for billing with TRBAA";#N/A,#N/A,FALSE,"Nonallocated Revenues";#N/A,#N/A,FALSE,"MC Revenues-02 sales, 96 MC's";#N/A,#N/A,FALSE,"ESR";#N/A,#N/A,FALSE,"FTA";#N/A,#N/A,FALSE,"1996 marginal costs -ECAC Adopt"}</definedName>
    <definedName name="huhrap" localSheetId="2" hidden="1">{#N/A,#N/A,FALSE,"Assumptions";#N/A,#N/A,FALSE,"RRQ inputs and toggles";#N/A,#N/A,FALSE,"Revenue Allocation Results";#N/A,#N/A,FALSE,"Nuclear Decommissioning Rates";#N/A,#N/A,FALSE,"FERC Rev @ PR";#N/A,#N/A,FALSE,"Distribution Revenue Allocation";#N/A,#N/A,FALSE,"Public Purpose Program Allocate";#N/A,#N/A,FALSE,"Nuclear Decommissioning";#N/A,#N/A,FALSE,"Transmission AG and A-10";#N/A,#N/A,FALSE,"PCTs for billing with TRBAA";#N/A,#N/A,FALSE,"Nonallocated Revenues";#N/A,#N/A,FALSE,"MC Revenues-02 sales, 96 MC's";#N/A,#N/A,FALSE,"ESR";#N/A,#N/A,FALSE,"FTA";#N/A,#N/A,FALSE,"1996 marginal costs -ECAC Adopt"}</definedName>
    <definedName name="huhrap" hidden="1">{#N/A,#N/A,FALSE,"Assumptions";#N/A,#N/A,FALSE,"RRQ inputs and toggles";#N/A,#N/A,FALSE,"Revenue Allocation Results";#N/A,#N/A,FALSE,"Nuclear Decommissioning Rates";#N/A,#N/A,FALSE,"FERC Rev @ PR";#N/A,#N/A,FALSE,"Distribution Revenue Allocation";#N/A,#N/A,FALSE,"Public Purpose Program Allocate";#N/A,#N/A,FALSE,"Nuclear Decommissioning";#N/A,#N/A,FALSE,"Transmission AG and A-10";#N/A,#N/A,FALSE,"PCTs for billing with TRBAA";#N/A,#N/A,FALSE,"Nonallocated Revenues";#N/A,#N/A,FALSE,"MC Revenues-02 sales, 96 MC's";#N/A,#N/A,FALSE,"ESR";#N/A,#N/A,FALSE,"FTA";#N/A,#N/A,FALSE,"1996 marginal costs -ECAC Adopt"}</definedName>
    <definedName name="huhrevalloc" localSheetId="1" hidden="1">{#N/A,#N/A,FALSE,"RRQ inputs ";#N/A,#N/A,FALSE,"FERC Rev @ PR";#N/A,#N/A,FALSE,"Distribution Revenue Allocation";#N/A,#N/A,FALSE,"Nonallocated Revenues";#N/A,#N/A,FALSE,"MC Revenues-03 sales, 96 MC's";#N/A,#N/A,FALSE,"FTA"}</definedName>
    <definedName name="huhrevalloc" localSheetId="2" hidden="1">{#N/A,#N/A,FALSE,"RRQ inputs ";#N/A,#N/A,FALSE,"FERC Rev @ PR";#N/A,#N/A,FALSE,"Distribution Revenue Allocation";#N/A,#N/A,FALSE,"Nonallocated Revenues";#N/A,#N/A,FALSE,"MC Revenues-03 sales, 96 MC's";#N/A,#N/A,FALSE,"FTA"}</definedName>
    <definedName name="huhrevalloc" hidden="1">{#N/A,#N/A,FALSE,"RRQ inputs ";#N/A,#N/A,FALSE,"FERC Rev @ PR";#N/A,#N/A,FALSE,"Distribution Revenue Allocation";#N/A,#N/A,FALSE,"Nonallocated Revenues";#N/A,#N/A,FALSE,"MC Revenues-03 sales, 96 MC's";#N/A,#N/A,FALSE,"FTA"}</definedName>
    <definedName name="huhschudel" localSheetId="1" hidden="1">{#N/A,#N/A,FALSE,"ND Rev at Pres Rates";#N/A,#N/A,FALSE,"Res - Unadj";#N/A,#N/A,FALSE,"Small L&amp;P";#N/A,#N/A,FALSE,"Medium L&amp;P";#N/A,#N/A,FALSE,"E-19";#N/A,#N/A,FALSE,"E-20";#N/A,#N/A,FALSE,"A-RTP";#N/A,#N/A,FALSE,"Strtlts &amp; Standby";#N/A,#N/A,FALSE,"AG";#N/A,#N/A,FALSE,"2001mixeduse"}</definedName>
    <definedName name="huhschudel" localSheetId="2" hidden="1">{#N/A,#N/A,FALSE,"ND Rev at Pres Rates";#N/A,#N/A,FALSE,"Res - Unadj";#N/A,#N/A,FALSE,"Small L&amp;P";#N/A,#N/A,FALSE,"Medium L&amp;P";#N/A,#N/A,FALSE,"E-19";#N/A,#N/A,FALSE,"E-20";#N/A,#N/A,FALSE,"A-RTP";#N/A,#N/A,FALSE,"Strtlts &amp; Standby";#N/A,#N/A,FALSE,"AG";#N/A,#N/A,FALSE,"2001mixeduse"}</definedName>
    <definedName name="huhschudel" hidden="1">{#N/A,#N/A,FALSE,"ND Rev at Pres Rates";#N/A,#N/A,FALSE,"Res - Unadj";#N/A,#N/A,FALSE,"Small L&amp;P";#N/A,#N/A,FALSE,"Medium L&amp;P";#N/A,#N/A,FALSE,"E-19";#N/A,#N/A,FALSE,"E-20";#N/A,#N/A,FALSE,"A-RTP";#N/A,#N/A,FALSE,"Strtlts &amp; Standby";#N/A,#N/A,FALSE,"AG";#N/A,#N/A,FALSE,"2001mixeduse"}</definedName>
    <definedName name="_xlnm.Print_Area" localSheetId="3">'Baldwin Hills'!$A$1:$K$22</definedName>
    <definedName name="_xlnm.Print_Area" localSheetId="4">Bellflower!$A$1:$K$13</definedName>
    <definedName name="_xlnm.Print_Area" localSheetId="5">'Central Satellites'!$A$1:$K$23</definedName>
    <definedName name="_xlnm.Print_Area" localSheetId="6">Chualar!$A$1:$K$19</definedName>
    <definedName name="_xlnm.Print_Area" localSheetId="7">Duarte!$A$1:$K$22</definedName>
    <definedName name="_xlnm.Print_Area" localSheetId="8">'East Pasadena'!$A$1:$K$14</definedName>
    <definedName name="_xlnm.Print_Area" localSheetId="9">Fruitridge!$A$1:$K$17</definedName>
    <definedName name="_xlnm.Print_Area" localSheetId="10">Larkfield!$A$1:$K$23</definedName>
    <definedName name="_xlnm.Print_Area" localSheetId="11">Meadowbrook!$A$1:$K$22</definedName>
    <definedName name="_xlnm.Print_Area" localSheetId="12">Monterey!$A$1:$K$29</definedName>
    <definedName name="_xlnm.Print_Area" localSheetId="13">Piru!$A$1:$K$13</definedName>
    <definedName name="_xlnm.Print_Area" localSheetId="1">Proceeding_Summary!$A$1:$Q$33</definedName>
    <definedName name="_xlnm.Print_Area" localSheetId="2">'Rev Req''t_Base'!$A$1:$E$14,'Rev Req''t_Base'!#REF!,'Rev Req''t_Base'!#REF!,'Rev Req''t_Base'!#REF!,'Rev Req''t_Base'!#REF!,'Rev Req''t_Base'!#REF!,'Rev Req''t_Base'!#REF!,'Rev Req''t_Base'!#REF!</definedName>
    <definedName name="_xlnm.Print_Area" localSheetId="14">Sacramento!$A$1:$K$22</definedName>
    <definedName name="_xlnm.Print_Area" localSheetId="15">'San Diego'!$A$1:$K$22</definedName>
    <definedName name="_xlnm.Print_Area" localSheetId="16">'San Marino'!$A$1:$K$22</definedName>
    <definedName name="_xlnm.Print_Area" localSheetId="17">Ventura!$A$1:$K$22</definedName>
    <definedName name="SAPBEXhrIndnt" hidden="1">"Wide"</definedName>
    <definedName name="SAPsysID" hidden="1">"708C5W7SBKP804JT78WJ0JNKI"</definedName>
    <definedName name="SAPwbID" hidden="1">"ARS"</definedName>
    <definedName name="TariffArea">#REF!</definedName>
    <definedName name="TariffAreas">#REF!</definedName>
    <definedName name="wrn.AG." localSheetId="1" hidden="1">{#N/A,#N/A,FALSE,"AG-1";#N/A,#N/A,FALSE,"AG-R";#N/A,#N/A,FALSE,"AG-V";#N/A,#N/A,FALSE,"AG-4";#N/A,#N/A,FALSE,"AG-5";#N/A,#N/A,FALSE,"AG-6";#N/A,#N/A,FALSE,"AG-7"}</definedName>
    <definedName name="wrn.AG." localSheetId="2" hidden="1">{#N/A,#N/A,FALSE,"AG-1";#N/A,#N/A,FALSE,"AG-R";#N/A,#N/A,FALSE,"AG-V";#N/A,#N/A,FALSE,"AG-4";#N/A,#N/A,FALSE,"AG-5";#N/A,#N/A,FALSE,"AG-6";#N/A,#N/A,FALSE,"AG-7"}</definedName>
    <definedName name="wrn.AG." hidden="1">{#N/A,#N/A,FALSE,"AG-1";#N/A,#N/A,FALSE,"AG-R";#N/A,#N/A,FALSE,"AG-V";#N/A,#N/A,FALSE,"AG-4";#N/A,#N/A,FALSE,"AG-5";#N/A,#N/A,FALSE,"AG-6";#N/A,#N/A,FALSE,"AG-7"}</definedName>
    <definedName name="wrn.AGa." localSheetId="1" hidden="1">{#N/A,#N/A,FALSE,"UN-AGRA";#N/A,#N/A,FALSE,"UN-AG1A";#N/A,#N/A,FALSE,"UN-AGVA";#N/A,#N/A,FALSE,"UN-AG4A ";#N/A,#N/A,FALSE,"UN-AG5A";#N/A,#N/A,FALSE,"UN-AG6A";#N/A,#N/A,FALSE,"Dist Calcs";#N/A,#N/A,FALSE,"7A-Avg.";#N/A,#N/A,FALSE,"7A Tier1-avg";#N/A,#N/A,FALSE,"7A Tier2-avg";#N/A,#N/A,FALSE,"Ag-7A Dist Calc"}</definedName>
    <definedName name="wrn.AGa." localSheetId="2" hidden="1">{#N/A,#N/A,FALSE,"UN-AGRA";#N/A,#N/A,FALSE,"UN-AG1A";#N/A,#N/A,FALSE,"UN-AGVA";#N/A,#N/A,FALSE,"UN-AG4A ";#N/A,#N/A,FALSE,"UN-AG5A";#N/A,#N/A,FALSE,"UN-AG6A";#N/A,#N/A,FALSE,"Dist Calcs";#N/A,#N/A,FALSE,"7A-Avg.";#N/A,#N/A,FALSE,"7A Tier1-avg";#N/A,#N/A,FALSE,"7A Tier2-avg";#N/A,#N/A,FALSE,"Ag-7A Dist Calc"}</definedName>
    <definedName name="wrn.AGa." hidden="1">{#N/A,#N/A,FALSE,"UN-AGRA";#N/A,#N/A,FALSE,"UN-AG1A";#N/A,#N/A,FALSE,"UN-AGVA";#N/A,#N/A,FALSE,"UN-AG4A ";#N/A,#N/A,FALSE,"UN-AG5A";#N/A,#N/A,FALSE,"UN-AG6A";#N/A,#N/A,FALSE,"Dist Calcs";#N/A,#N/A,FALSE,"7A-Avg.";#N/A,#N/A,FALSE,"7A Tier1-avg";#N/A,#N/A,FALSE,"7A Tier2-avg";#N/A,#N/A,FALSE,"Ag-7A Dist Calc"}</definedName>
    <definedName name="wrn.Agb." localSheetId="1" hidden="1">{#N/A,#N/A,FALSE,"UN-AG1B";#N/A,#N/A,FALSE,"UN-AGRB  ";#N/A,#N/A,FALSE,"UN-AGVB ";#N/A,#N/A,FALSE,"UN-AG4B";#N/A,#N/A,FALSE,"UN-AG4C";#N/A,#N/A,FALSE,"UN-AG5B";#N/A,#N/A,FALSE,"UN-AG5C ";#N/A,#N/A,FALSE,"UN-AG6B";#N/A,#N/A,FALSE,"Dist Cals";#N/A,#N/A,FALSE,"7B-Avg.";#N/A,#N/A,FALSE,"7B Tier1-avg";#N/A,#N/A,FALSE,"7B Tier2-avg";#N/A,#N/A,FALSE,"Ag-7B Dist Calc";#N/A,#N/A,FALSE,"AG RL Calc"}</definedName>
    <definedName name="wrn.Agb." localSheetId="2" hidden="1">{#N/A,#N/A,FALSE,"UN-AG1B";#N/A,#N/A,FALSE,"UN-AGRB  ";#N/A,#N/A,FALSE,"UN-AGVB ";#N/A,#N/A,FALSE,"UN-AG4B";#N/A,#N/A,FALSE,"UN-AG4C";#N/A,#N/A,FALSE,"UN-AG5B";#N/A,#N/A,FALSE,"UN-AG5C ";#N/A,#N/A,FALSE,"UN-AG6B";#N/A,#N/A,FALSE,"Dist Cals";#N/A,#N/A,FALSE,"7B-Avg.";#N/A,#N/A,FALSE,"7B Tier1-avg";#N/A,#N/A,FALSE,"7B Tier2-avg";#N/A,#N/A,FALSE,"Ag-7B Dist Calc";#N/A,#N/A,FALSE,"AG RL Calc"}</definedName>
    <definedName name="wrn.Agb." hidden="1">{#N/A,#N/A,FALSE,"UN-AG1B";#N/A,#N/A,FALSE,"UN-AGRB  ";#N/A,#N/A,FALSE,"UN-AGVB ";#N/A,#N/A,FALSE,"UN-AG4B";#N/A,#N/A,FALSE,"UN-AG4C";#N/A,#N/A,FALSE,"UN-AG5B";#N/A,#N/A,FALSE,"UN-AG5C ";#N/A,#N/A,FALSE,"UN-AG6B";#N/A,#N/A,FALSE,"Dist Cals";#N/A,#N/A,FALSE,"7B-Avg.";#N/A,#N/A,FALSE,"7B Tier1-avg";#N/A,#N/A,FALSE,"7B Tier2-avg";#N/A,#N/A,FALSE,"Ag-7B Dist Calc";#N/A,#N/A,FALSE,"AG RL Calc"}</definedName>
    <definedName name="wrn.comind." localSheetId="1" hidden="1">{#N/A,#N/A,FALSE,"A-1, A-6, A-10, A-15";#N/A,#N/A,FALSE,"E-19 Firm";#N/A,#N/A,FALSE,"E-19 Nonfirm";#N/A,#N/A,FALSE,"E-20 Firm ";#N/A,#N/A,FALSE,"E-20 Nonfirm ";#N/A,#N/A,FALSE,"E-25";#N/A,#N/A,FALSE,"E-36, E-37";#N/A,#N/A,FALSE,"LS-1,-2,-3, TC-1, OL-1";#N/A,#N/A,FALSE,"Standby"}</definedName>
    <definedName name="wrn.comind." localSheetId="2" hidden="1">{#N/A,#N/A,FALSE,"A-1, A-6, A-10, A-15";#N/A,#N/A,FALSE,"E-19 Firm";#N/A,#N/A,FALSE,"E-19 Nonfirm";#N/A,#N/A,FALSE,"E-20 Firm ";#N/A,#N/A,FALSE,"E-20 Nonfirm ";#N/A,#N/A,FALSE,"E-25";#N/A,#N/A,FALSE,"E-36, E-37";#N/A,#N/A,FALSE,"LS-1,-2,-3, TC-1, OL-1";#N/A,#N/A,FALSE,"Standby"}</definedName>
    <definedName name="wrn.comind." hidden="1">{#N/A,#N/A,FALSE,"A-1, A-6, A-10, A-15";#N/A,#N/A,FALSE,"E-19 Firm";#N/A,#N/A,FALSE,"E-19 Nonfirm";#N/A,#N/A,FALSE,"E-20 Firm ";#N/A,#N/A,FALSE,"E-20 Nonfirm ";#N/A,#N/A,FALSE,"E-25";#N/A,#N/A,FALSE,"E-36, E-37";#N/A,#N/A,FALSE,"LS-1,-2,-3, TC-1, OL-1";#N/A,#N/A,FALSE,"Standby"}</definedName>
    <definedName name="wrn.Distr." localSheetId="1" hidden="1">{#N/A,#N/A,FALSE,"Dist Rev at PR ";#N/A,#N/A,FALSE,"Spec";#N/A,#N/A,FALSE,"Res";#N/A,#N/A,FALSE,"Small L&amp;P";#N/A,#N/A,FALSE,"Medium L&amp;P";#N/A,#N/A,FALSE,"E-19";#N/A,#N/A,FALSE,"E-20";#N/A,#N/A,FALSE,"Strtlts &amp; Standby";#N/A,#N/A,FALSE,"A-RTP";#N/A,#N/A,FALSE,"2003mixeduse"}</definedName>
    <definedName name="wrn.Distr." localSheetId="2" hidden="1">{#N/A,#N/A,FALSE,"Dist Rev at PR ";#N/A,#N/A,FALSE,"Spec";#N/A,#N/A,FALSE,"Res";#N/A,#N/A,FALSE,"Small L&amp;P";#N/A,#N/A,FALSE,"Medium L&amp;P";#N/A,#N/A,FALSE,"E-19";#N/A,#N/A,FALSE,"E-20";#N/A,#N/A,FALSE,"Strtlts &amp; Standby";#N/A,#N/A,FALSE,"A-RTP";#N/A,#N/A,FALSE,"2003mixeduse"}</definedName>
    <definedName name="wrn.Distr." hidden="1">{#N/A,#N/A,FALSE,"Dist Rev at PR ";#N/A,#N/A,FALSE,"Spec";#N/A,#N/A,FALSE,"Res";#N/A,#N/A,FALSE,"Small L&amp;P";#N/A,#N/A,FALSE,"Medium L&amp;P";#N/A,#N/A,FALSE,"E-19";#N/A,#N/A,FALSE,"E-20";#N/A,#N/A,FALSE,"Strtlts &amp; Standby";#N/A,#N/A,FALSE,"A-RTP";#N/A,#N/A,FALSE,"2003mixeduse"}</definedName>
    <definedName name="wrn.G_CSP_REPORT." localSheetId="1" hidden="1">{#N/A,#N/A,FALSE,"Summary";#N/A,#N/A,FALSE,"Tariff G-CSP &amp; G-SUR";#N/A,#N/A,FALSE,"Amortization Calculations";#N/A,#N/A,FALSE,"Contracted Volumes";#N/A,#N/A,FALSE,"Reservation"}</definedName>
    <definedName name="wrn.G_CSP_REPORT." localSheetId="2" hidden="1">{#N/A,#N/A,FALSE,"Summary";#N/A,#N/A,FALSE,"Tariff G-CSP &amp; G-SUR";#N/A,#N/A,FALSE,"Amortization Calculations";#N/A,#N/A,FALSE,"Contracted Volumes";#N/A,#N/A,FALSE,"Reservation"}</definedName>
    <definedName name="wrn.G_CSP_REPORT." hidden="1">{#N/A,#N/A,FALSE,"Summary";#N/A,#N/A,FALSE,"Tariff G-CSP &amp; G-SUR";#N/A,#N/A,FALSE,"Amortization Calculations";#N/A,#N/A,FALSE,"Contracted Volumes";#N/A,#N/A,FALSE,"Reservation"}</definedName>
    <definedName name="wrn.ND." localSheetId="1" hidden="1">{#N/A,#N/A,FALSE,"ND Rev at Pres Rates";#N/A,#N/A,FALSE,"Res - Unadj sales";#N/A,#N/A,FALSE,"Small L&amp;P";#N/A,#N/A,FALSE,"Medium L&amp;P";#N/A,#N/A,FALSE,"E-19";#N/A,#N/A,FALSE,"E-20";#N/A,#N/A,FALSE,"Strtlts &amp; Standby";#N/A,#N/A,FALSE,"AG";#N/A,#N/A,FALSE,"A-RTP";#N/A,#N/A,FALSE,"Spec"}</definedName>
    <definedName name="wrn.ND." localSheetId="2" hidden="1">{#N/A,#N/A,FALSE,"ND Rev at Pres Rates";#N/A,#N/A,FALSE,"Res - Unadj sales";#N/A,#N/A,FALSE,"Small L&amp;P";#N/A,#N/A,FALSE,"Medium L&amp;P";#N/A,#N/A,FALSE,"E-19";#N/A,#N/A,FALSE,"E-20";#N/A,#N/A,FALSE,"Strtlts &amp; Standby";#N/A,#N/A,FALSE,"AG";#N/A,#N/A,FALSE,"A-RTP";#N/A,#N/A,FALSE,"Spec"}</definedName>
    <definedName name="wrn.ND." hidden="1">{#N/A,#N/A,FALSE,"ND Rev at Pres Rates";#N/A,#N/A,FALSE,"Res - Unadj sales";#N/A,#N/A,FALSE,"Small L&amp;P";#N/A,#N/A,FALSE,"Medium L&amp;P";#N/A,#N/A,FALSE,"E-19";#N/A,#N/A,FALSE,"E-20";#N/A,#N/A,FALSE,"Strtlts &amp; Standby";#N/A,#N/A,FALSE,"AG";#N/A,#N/A,FALSE,"A-RTP";#N/A,#N/A,FALSE,"Spec"}</definedName>
    <definedName name="wrn.Print._.Out." localSheetId="1" hidden="1">{#N/A,#N/A,FALSE,"Workpaper Tables 4-1 &amp; 4-2";#N/A,#N/A,FALSE,"Revenue Allocation Results";#N/A,#N/A,FALSE,"FERC Rev @ PR";#N/A,#N/A,FALSE,"Distribution Revenue Allocation";#N/A,#N/A,FALSE,"Nonallocated Revenues ";#N/A,#N/A,FALSE,"2000mixuse";#N/A,#N/A,FALSE,"MC Revenues- 00 sales, 96 MC's"}</definedName>
    <definedName name="wrn.Print._.Out." localSheetId="2" hidden="1">{#N/A,#N/A,FALSE,"Workpaper Tables 4-1 &amp; 4-2";#N/A,#N/A,FALSE,"Revenue Allocation Results";#N/A,#N/A,FALSE,"FERC Rev @ PR";#N/A,#N/A,FALSE,"Distribution Revenue Allocation";#N/A,#N/A,FALSE,"Nonallocated Revenues ";#N/A,#N/A,FALSE,"2000mixuse";#N/A,#N/A,FALSE,"MC Revenues- 00 sales, 96 MC's"}</definedName>
    <definedName name="wrn.Print._.Out." hidden="1">{#N/A,#N/A,FALSE,"Workpaper Tables 4-1 &amp; 4-2";#N/A,#N/A,FALSE,"Revenue Allocation Results";#N/A,#N/A,FALSE,"FERC Rev @ PR";#N/A,#N/A,FALSE,"Distribution Revenue Allocation";#N/A,#N/A,FALSE,"Nonallocated Revenues ";#N/A,#N/A,FALSE,"2000mixuse";#N/A,#N/A,FALSE,"MC Revenues- 00 sales, 96 MC's"}</definedName>
    <definedName name="wrn.RAP." localSheetId="1" hidden="1">{#N/A,#N/A,FALSE,"Assumptions";#N/A,#N/A,FALSE,"RRQ inputs and toggles";#N/A,#N/A,FALSE,"Revenue Allocation Results";#N/A,#N/A,FALSE,"Nuclear Decommissioning Rates";#N/A,#N/A,FALSE,"FERC Rev @ PR";#N/A,#N/A,FALSE,"Distribution Revenue Allocation";#N/A,#N/A,FALSE,"Public Purpose Program Allocate";#N/A,#N/A,FALSE,"Nuclear Decommissioning";#N/A,#N/A,FALSE,"Transmission AG and A-10";#N/A,#N/A,FALSE,"PCTs for billing with TRBAA";#N/A,#N/A,FALSE,"Nonallocated Revenues";#N/A,#N/A,FALSE,"MC Revenues-02 sales, 96 MC's";#N/A,#N/A,FALSE,"ESR";#N/A,#N/A,FALSE,"FTA";#N/A,#N/A,FALSE,"1996 marginal costs -ECAC Adopt"}</definedName>
    <definedName name="wrn.RAP." localSheetId="2" hidden="1">{#N/A,#N/A,FALSE,"Assumptions";#N/A,#N/A,FALSE,"RRQ inputs and toggles";#N/A,#N/A,FALSE,"Revenue Allocation Results";#N/A,#N/A,FALSE,"Nuclear Decommissioning Rates";#N/A,#N/A,FALSE,"FERC Rev @ PR";#N/A,#N/A,FALSE,"Distribution Revenue Allocation";#N/A,#N/A,FALSE,"Public Purpose Program Allocate";#N/A,#N/A,FALSE,"Nuclear Decommissioning";#N/A,#N/A,FALSE,"Transmission AG and A-10";#N/A,#N/A,FALSE,"PCTs for billing with TRBAA";#N/A,#N/A,FALSE,"Nonallocated Revenues";#N/A,#N/A,FALSE,"MC Revenues-02 sales, 96 MC's";#N/A,#N/A,FALSE,"ESR";#N/A,#N/A,FALSE,"FTA";#N/A,#N/A,FALSE,"1996 marginal costs -ECAC Adopt"}</definedName>
    <definedName name="wrn.RAP." hidden="1">{#N/A,#N/A,FALSE,"Assumptions";#N/A,#N/A,FALSE,"RRQ inputs and toggles";#N/A,#N/A,FALSE,"Revenue Allocation Results";#N/A,#N/A,FALSE,"Nuclear Decommissioning Rates";#N/A,#N/A,FALSE,"FERC Rev @ PR";#N/A,#N/A,FALSE,"Distribution Revenue Allocation";#N/A,#N/A,FALSE,"Public Purpose Program Allocate";#N/A,#N/A,FALSE,"Nuclear Decommissioning";#N/A,#N/A,FALSE,"Transmission AG and A-10";#N/A,#N/A,FALSE,"PCTs for billing with TRBAA";#N/A,#N/A,FALSE,"Nonallocated Revenues";#N/A,#N/A,FALSE,"MC Revenues-02 sales, 96 MC's";#N/A,#N/A,FALSE,"ESR";#N/A,#N/A,FALSE,"FTA";#N/A,#N/A,FALSE,"1996 marginal costs -ECAC Adopt"}</definedName>
    <definedName name="wrn.Res." localSheetId="1" hidden="1">{#N/A,#N/A,FALSE,"E-1, EM, ES";#N/A,#N/A,FALSE,"ESR, ET";#N/A,#N/A,FALSE,"E-7, E-A7";#N/A,#N/A,FALSE,"E-8";#N/A,#N/A,FALSE,"E-9 A, B, C, D";#N/A,#N/A,FALSE,"EL-1, EML";#N/A,#N/A,FALSE,"ESL, ESRL";#N/A,#N/A,FALSE,"ETL, EL-7";#N/A,#N/A,FALSE,"EL-A7, EL-8"}</definedName>
    <definedName name="wrn.Res." localSheetId="2" hidden="1">{#N/A,#N/A,FALSE,"E-1, EM, ES";#N/A,#N/A,FALSE,"ESR, ET";#N/A,#N/A,FALSE,"E-7, E-A7";#N/A,#N/A,FALSE,"E-8";#N/A,#N/A,FALSE,"E-9 A, B, C, D";#N/A,#N/A,FALSE,"EL-1, EML";#N/A,#N/A,FALSE,"ESL, ESRL";#N/A,#N/A,FALSE,"ETL, EL-7";#N/A,#N/A,FALSE,"EL-A7, EL-8"}</definedName>
    <definedName name="wrn.Res." hidden="1">{#N/A,#N/A,FALSE,"E-1, EM, ES";#N/A,#N/A,FALSE,"ESR, ET";#N/A,#N/A,FALSE,"E-7, E-A7";#N/A,#N/A,FALSE,"E-8";#N/A,#N/A,FALSE,"E-9 A, B, C, D";#N/A,#N/A,FALSE,"EL-1, EML";#N/A,#N/A,FALSE,"ESL, ESRL";#N/A,#N/A,FALSE,"ETL, EL-7";#N/A,#N/A,FALSE,"EL-A7, EL-8"}</definedName>
    <definedName name="wrn.Rev._.Alloc." localSheetId="1" hidden="1">{#N/A,#N/A,FALSE,"RRQ inputs ";#N/A,#N/A,FALSE,"FERC Rev @ PR";#N/A,#N/A,FALSE,"Distribution Revenue Allocation";#N/A,#N/A,FALSE,"Nonallocated Revenues";#N/A,#N/A,FALSE,"MC Revenues-03 sales, 96 MC's";#N/A,#N/A,FALSE,"FTA"}</definedName>
    <definedName name="wrn.Rev._.Alloc." localSheetId="2" hidden="1">{#N/A,#N/A,FALSE,"RRQ inputs ";#N/A,#N/A,FALSE,"FERC Rev @ PR";#N/A,#N/A,FALSE,"Distribution Revenue Allocation";#N/A,#N/A,FALSE,"Nonallocated Revenues";#N/A,#N/A,FALSE,"MC Revenues-03 sales, 96 MC's";#N/A,#N/A,FALSE,"FTA"}</definedName>
    <definedName name="wrn.Rev._.Alloc." hidden="1">{#N/A,#N/A,FALSE,"RRQ inputs ";#N/A,#N/A,FALSE,"FERC Rev @ PR";#N/A,#N/A,FALSE,"Distribution Revenue Allocation";#N/A,#N/A,FALSE,"Nonallocated Revenues";#N/A,#N/A,FALSE,"MC Revenues-03 sales, 96 MC's";#N/A,#N/A,FALSE,"FTA"}</definedName>
    <definedName name="wrn.schedules." localSheetId="1" hidden="1">{#N/A,#N/A,FALSE,"Res - Unadj";#N/A,#N/A,FALSE,"Small L&amp;P";#N/A,#N/A,FALSE,"Medium L&amp;P";#N/A,#N/A,FALSE,"E-19";#N/A,#N/A,FALSE,"E-20";#N/A,#N/A,FALSE,"A-RTP";#N/A,#N/A,FALSE,"Strtlts &amp; Standby";#N/A,#N/A,FALSE,"AG";#N/A,#N/A,FALSE,"2001mixeduse"}</definedName>
    <definedName name="wrn.schedules." localSheetId="2" hidden="1">{#N/A,#N/A,FALSE,"Res - Unadj";#N/A,#N/A,FALSE,"Small L&amp;P";#N/A,#N/A,FALSE,"Medium L&amp;P";#N/A,#N/A,FALSE,"E-19";#N/A,#N/A,FALSE,"E-20";#N/A,#N/A,FALSE,"A-RTP";#N/A,#N/A,FALSE,"Strtlts &amp; Standby";#N/A,#N/A,FALSE,"AG";#N/A,#N/A,FALSE,"2001mixeduse"}</definedName>
    <definedName name="wrn.schedules." hidden="1">{#N/A,#N/A,FALSE,"Res - Unadj";#N/A,#N/A,FALSE,"Small L&amp;P";#N/A,#N/A,FALSE,"Medium L&amp;P";#N/A,#N/A,FALSE,"E-19";#N/A,#N/A,FALSE,"E-20";#N/A,#N/A,FALSE,"A-RTP";#N/A,#N/A,FALSE,"Strtlts &amp; Standby";#N/A,#N/A,FALSE,"AG";#N/A,#N/A,FALSE,"2001mixeduse"}</definedName>
  </definedNames>
  <calcPr calcId="191028" iterate="1" iterateCount="1" iterateDelta="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0" i="19" l="1"/>
  <c r="D10" i="19"/>
  <c r="C10" i="19"/>
  <c r="B10" i="19"/>
  <c r="A3" i="19"/>
  <c r="Q29" i="18"/>
  <c r="Q28" i="18"/>
  <c r="Q17" i="18"/>
  <c r="D17" i="18"/>
  <c r="C17" i="18"/>
  <c r="Q5" i="18"/>
  <c r="Q6" i="18" s="1"/>
  <c r="B12" i="19" l="1"/>
  <c r="B13" i="19"/>
  <c r="C12" i="19" s="1"/>
  <c r="C13" i="19" l="1"/>
  <c r="B14" i="19"/>
  <c r="C14" i="19" l="1"/>
  <c r="D13" i="19"/>
  <c r="D12" i="19"/>
  <c r="E13" i="19" l="1"/>
  <c r="E14" i="19" s="1"/>
  <c r="D14" i="19"/>
  <c r="E12" i="19"/>
  <c r="H53" i="17" l="1"/>
  <c r="G53" i="17"/>
  <c r="F53" i="17"/>
  <c r="E53" i="17"/>
  <c r="Q8" i="17"/>
  <c r="P8" i="17"/>
  <c r="O8" i="17"/>
  <c r="N8" i="17"/>
  <c r="Q7" i="17"/>
  <c r="P7" i="17"/>
  <c r="O7" i="17"/>
  <c r="N7" i="17"/>
  <c r="Q6" i="17"/>
  <c r="P6" i="17"/>
  <c r="O6" i="17"/>
  <c r="N6" i="17"/>
  <c r="Q5" i="17"/>
  <c r="P5" i="17"/>
  <c r="O5" i="17"/>
  <c r="N5" i="17"/>
  <c r="C2" i="17"/>
  <c r="H53" i="16" l="1"/>
  <c r="G53" i="16"/>
  <c r="F53" i="16"/>
  <c r="E53" i="16"/>
  <c r="Q8" i="16"/>
  <c r="P8" i="16"/>
  <c r="O8" i="16"/>
  <c r="N8" i="16"/>
  <c r="Q7" i="16"/>
  <c r="P7" i="16"/>
  <c r="O7" i="16"/>
  <c r="N7" i="16"/>
  <c r="Q6" i="16"/>
  <c r="P6" i="16"/>
  <c r="O6" i="16"/>
  <c r="N6" i="16"/>
  <c r="Q5" i="16"/>
  <c r="P5" i="16"/>
  <c r="O5" i="16"/>
  <c r="N5" i="16"/>
  <c r="C2" i="16"/>
  <c r="H53" i="15" l="1"/>
  <c r="G53" i="15"/>
  <c r="F53" i="15"/>
  <c r="E53" i="15"/>
  <c r="Q8" i="15"/>
  <c r="P8" i="15"/>
  <c r="O8" i="15"/>
  <c r="N8" i="15"/>
  <c r="Q7" i="15"/>
  <c r="P7" i="15"/>
  <c r="O7" i="15"/>
  <c r="N7" i="15"/>
  <c r="Q6" i="15"/>
  <c r="P6" i="15"/>
  <c r="O6" i="15"/>
  <c r="N6" i="15"/>
  <c r="Q5" i="15"/>
  <c r="P5" i="15"/>
  <c r="O5" i="15"/>
  <c r="N5" i="15"/>
  <c r="C2" i="15"/>
  <c r="H53" i="13" l="1"/>
  <c r="G53" i="13"/>
  <c r="F53" i="13"/>
  <c r="E53" i="13"/>
  <c r="Q8" i="13"/>
  <c r="P8" i="13"/>
  <c r="O8" i="13"/>
  <c r="N8" i="13"/>
  <c r="Q7" i="13"/>
  <c r="P7" i="13"/>
  <c r="O7" i="13"/>
  <c r="N7" i="13"/>
  <c r="Q6" i="13"/>
  <c r="P6" i="13"/>
  <c r="O6" i="13"/>
  <c r="N6" i="13"/>
  <c r="Q5" i="13"/>
  <c r="P5" i="13"/>
  <c r="O5" i="13"/>
  <c r="N5" i="13"/>
  <c r="C2" i="13"/>
  <c r="H52" i="12" l="1"/>
  <c r="G52" i="12"/>
  <c r="F52" i="12"/>
  <c r="E52" i="12"/>
  <c r="Q8" i="12"/>
  <c r="P8" i="12"/>
  <c r="O8" i="12"/>
  <c r="N8" i="12"/>
  <c r="Q7" i="12"/>
  <c r="P7" i="12"/>
  <c r="O7" i="12"/>
  <c r="N7" i="12"/>
  <c r="Q6" i="12"/>
  <c r="P6" i="12"/>
  <c r="O6" i="12"/>
  <c r="N6" i="12"/>
  <c r="Q5" i="12"/>
  <c r="P5" i="12"/>
  <c r="O5" i="12"/>
  <c r="N5" i="12"/>
  <c r="C2" i="12"/>
  <c r="H54" i="11" l="1"/>
  <c r="G54" i="11"/>
  <c r="F54" i="11"/>
  <c r="E54" i="11"/>
  <c r="Q8" i="11"/>
  <c r="P8" i="11"/>
  <c r="O8" i="11"/>
  <c r="N8" i="11"/>
  <c r="Q7" i="11"/>
  <c r="P7" i="11"/>
  <c r="O7" i="11"/>
  <c r="N7" i="11"/>
  <c r="Q6" i="11"/>
  <c r="P6" i="11"/>
  <c r="O6" i="11"/>
  <c r="N6" i="11"/>
  <c r="Q5" i="11"/>
  <c r="P5" i="11"/>
  <c r="O5" i="11"/>
  <c r="N5" i="11"/>
  <c r="C2" i="11"/>
  <c r="H53" i="10" l="1"/>
  <c r="G53" i="10"/>
  <c r="F53" i="10"/>
  <c r="E53" i="10"/>
  <c r="Q8" i="10"/>
  <c r="P8" i="10"/>
  <c r="O8" i="10"/>
  <c r="N8" i="10"/>
  <c r="Q7" i="10"/>
  <c r="P7" i="10"/>
  <c r="O7" i="10"/>
  <c r="N7" i="10"/>
  <c r="Q6" i="10"/>
  <c r="P6" i="10"/>
  <c r="O6" i="10"/>
  <c r="N6" i="10"/>
  <c r="Q5" i="10"/>
  <c r="P5" i="10"/>
  <c r="O5" i="10"/>
  <c r="N5" i="10"/>
  <c r="C2" i="10"/>
  <c r="H53" i="9" l="1"/>
  <c r="G53" i="9"/>
  <c r="F53" i="9"/>
  <c r="E53" i="9"/>
  <c r="Q8" i="9"/>
  <c r="P8" i="9"/>
  <c r="O8" i="9"/>
  <c r="N8" i="9"/>
  <c r="Q7" i="9"/>
  <c r="P7" i="9"/>
  <c r="O7" i="9"/>
  <c r="N7" i="9"/>
  <c r="Q6" i="9"/>
  <c r="P6" i="9"/>
  <c r="O6" i="9"/>
  <c r="N6" i="9"/>
  <c r="Q5" i="9"/>
  <c r="P5" i="9"/>
  <c r="O5" i="9"/>
  <c r="N5" i="9"/>
  <c r="C2" i="9"/>
  <c r="H52" i="8" l="1"/>
  <c r="G52" i="8"/>
  <c r="F52" i="8"/>
  <c r="E52" i="8"/>
  <c r="Q8" i="8"/>
  <c r="P8" i="8"/>
  <c r="O8" i="8"/>
  <c r="N8" i="8"/>
  <c r="Q7" i="8"/>
  <c r="P7" i="8"/>
  <c r="O7" i="8"/>
  <c r="N7" i="8"/>
  <c r="Q6" i="8"/>
  <c r="P6" i="8"/>
  <c r="O6" i="8"/>
  <c r="N6" i="8"/>
  <c r="Q5" i="8"/>
  <c r="P5" i="8"/>
  <c r="O5" i="8"/>
  <c r="N5" i="8"/>
  <c r="C2" i="8"/>
  <c r="H52" i="7" l="1"/>
  <c r="G52" i="7"/>
  <c r="F52" i="7"/>
  <c r="E52" i="7"/>
  <c r="Q8" i="7"/>
  <c r="P8" i="7"/>
  <c r="O8" i="7"/>
  <c r="N8" i="7"/>
  <c r="Q7" i="7"/>
  <c r="P7" i="7"/>
  <c r="O7" i="7"/>
  <c r="N7" i="7"/>
  <c r="Q6" i="7"/>
  <c r="P6" i="7"/>
  <c r="O6" i="7"/>
  <c r="N6" i="7"/>
  <c r="Q5" i="7"/>
  <c r="P5" i="7"/>
  <c r="O5" i="7"/>
  <c r="N5" i="7"/>
  <c r="C2" i="7"/>
  <c r="H53" i="6" l="1"/>
  <c r="G53" i="6"/>
  <c r="F53" i="6"/>
  <c r="E53" i="6"/>
  <c r="Q8" i="6"/>
  <c r="P8" i="6"/>
  <c r="O8" i="6"/>
  <c r="N8" i="6"/>
  <c r="Q7" i="6"/>
  <c r="P7" i="6"/>
  <c r="O7" i="6"/>
  <c r="N7" i="6"/>
  <c r="Q6" i="6"/>
  <c r="P6" i="6"/>
  <c r="O6" i="6"/>
  <c r="N6" i="6"/>
  <c r="Q5" i="6"/>
  <c r="P5" i="6"/>
  <c r="O5" i="6"/>
  <c r="N5" i="6"/>
  <c r="C2" i="6"/>
  <c r="H51" i="5" l="1"/>
  <c r="G51" i="5"/>
  <c r="F51" i="5"/>
  <c r="E51" i="5"/>
  <c r="Q8" i="5"/>
  <c r="P8" i="5"/>
  <c r="O8" i="5"/>
  <c r="N8" i="5"/>
  <c r="Q7" i="5"/>
  <c r="P7" i="5"/>
  <c r="O7" i="5"/>
  <c r="N7" i="5"/>
  <c r="Q6" i="5"/>
  <c r="P6" i="5"/>
  <c r="O6" i="5"/>
  <c r="N6" i="5"/>
  <c r="Q5" i="5"/>
  <c r="P5" i="5"/>
  <c r="O5" i="5"/>
  <c r="N5" i="5"/>
  <c r="C2" i="5"/>
  <c r="H53" i="4" l="1"/>
  <c r="G53" i="4"/>
  <c r="F53" i="4"/>
  <c r="E53" i="4"/>
  <c r="Q8" i="4"/>
  <c r="P8" i="4"/>
  <c r="O8" i="4"/>
  <c r="N8" i="4"/>
  <c r="Q7" i="4"/>
  <c r="P7" i="4"/>
  <c r="O7" i="4"/>
  <c r="N7" i="4"/>
  <c r="Q6" i="4"/>
  <c r="P6" i="4"/>
  <c r="O6" i="4"/>
  <c r="N6" i="4"/>
  <c r="Q5" i="4"/>
  <c r="P5" i="4"/>
  <c r="O5" i="4"/>
  <c r="N5" i="4"/>
  <c r="C2" i="4"/>
  <c r="H53" i="3" l="1"/>
  <c r="G53" i="3"/>
  <c r="F53" i="3"/>
  <c r="E53" i="3"/>
  <c r="Q9" i="3"/>
  <c r="P9" i="3"/>
  <c r="O9" i="3"/>
  <c r="N9" i="3"/>
  <c r="Q8" i="3"/>
  <c r="P8" i="3"/>
  <c r="O8" i="3"/>
  <c r="N8" i="3"/>
  <c r="Q7" i="3"/>
  <c r="P7" i="3"/>
  <c r="O7" i="3"/>
  <c r="N7" i="3"/>
  <c r="Q6" i="3"/>
  <c r="P6" i="3"/>
  <c r="O6" i="3"/>
  <c r="N6" i="3"/>
  <c r="C2" i="3"/>
  <c r="H54" i="2" l="1"/>
  <c r="G54" i="2"/>
  <c r="F54" i="2"/>
  <c r="E54" i="2"/>
  <c r="Q8" i="2"/>
  <c r="P8" i="2"/>
  <c r="O8" i="2"/>
  <c r="N8" i="2"/>
  <c r="Q7" i="2"/>
  <c r="P7" i="2"/>
  <c r="O7" i="2"/>
  <c r="N7" i="2"/>
  <c r="Q6" i="2"/>
  <c r="P6" i="2"/>
  <c r="O6" i="2"/>
  <c r="N6" i="2"/>
  <c r="Q5" i="2"/>
  <c r="P5" i="2"/>
  <c r="O5" i="2"/>
  <c r="N5" i="2"/>
  <c r="C2"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tc={A5DD07CA-81ED-4995-8A7C-0679FA9F2C8D}</author>
    <author>tc={5C08CFDD-B117-4E59-9E1F-C164A63A34CD}</author>
    <author>tc={686FC751-B6E8-41A5-9987-67DFE6A8F4C2}</author>
    <author>tc={CB12F25B-8FED-4303-86A6-41A6A1DD1151}</author>
    <author>tc={5031BFCE-CBB7-45D6-B175-08CEE9D3C837}</author>
    <author>tc={4C970E14-6CA7-4964-85D4-83D8487AF641}</author>
  </authors>
  <commentList>
    <comment ref="E3" authorId="0" shapeId="0" xr:uid="{A5DD07CA-81ED-4995-8A7C-0679FA9F2C8D}">
      <text>
        <t>[Threaded comment]
Your version of Excel allows you to read this threaded comment; however, any edits to it will get removed if the file is opened in a newer version of Excel. Learn more: https://go.microsoft.com/fwlink/?linkid=870924
Comment:
    12 months prior column</t>
      </text>
    </comment>
    <comment ref="T3" authorId="1" shapeId="0" xr:uid="{5C08CFDD-B117-4E59-9E1F-C164A63A34CD}">
      <text>
        <t>[Threaded comment]
Your version of Excel allows you to read this threaded comment; however, any edits to it will get removed if the file is opened in a newer version of Excel. Learn more: https://go.microsoft.com/fwlink/?linkid=870924
Comment:
    12 months prior column</t>
      </text>
    </comment>
    <comment ref="A4" authorId="2" shapeId="0" xr:uid="{686FC751-B6E8-41A5-9987-67DFE6A8F4C2}">
      <text>
        <t>[Threaded comment]
Your version of Excel allows you to read this threaded comment; however, any edits to it will get removed if the file is opened in a newer version of Excel. Learn more: https://go.microsoft.com/fwlink/?linkid=870924
Comment:
    Do not change</t>
      </text>
    </comment>
    <comment ref="B4" authorId="3" shapeId="0" xr:uid="{CB12F25B-8FED-4303-86A6-41A6A1DD1151}">
      <text>
        <t>[Threaded comment]
Your version of Excel allows you to read this threaded comment; however, any edits to it will get removed if the file is opened in a newer version of Excel. Learn more: https://go.microsoft.com/fwlink/?linkid=870924
Comment:
    Most recent filing that shows latest Revenue Requirement</t>
      </text>
    </comment>
    <comment ref="E4" authorId="4" shapeId="0" xr:uid="{5031BFCE-CBB7-45D6-B175-08CEE9D3C837}">
      <text>
        <t>[Threaded comment]
Your version of Excel allows you to read this threaded comment; however, any edits to it will get removed if the file is opened in a newer version of Excel. Learn more: https://go.microsoft.com/fwlink/?linkid=870924
Comment:
    Input total authorized revenue at beginning of the year</t>
      </text>
    </comment>
    <comment ref="E5" authorId="5" shapeId="0" xr:uid="{4C970E14-6CA7-4964-85D4-83D8487AF641}">
      <text>
        <t>[Threaded comment]
Your version of Excel allows you to read this threaded comment; however, any edits to it will get removed if the file is opened in a newer version of Excel. Learn more: https://go.microsoft.com/fwlink/?linkid=870924
Comment:
    Incremental Revenue Requirements starting this row.</t>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tc={A60BD967-1E9C-45A4-8614-AD0F438C77C7}</author>
    <author>tc={231420AC-6954-4D38-A1E0-C4362AC75055}</author>
    <author>tc={371BB5A5-DC44-40A8-9AE2-2AEE3CEC5D5D}</author>
    <author>tc={AE437010-5740-4FD9-AD41-66CFE82DD4FF}</author>
    <author>tc={3B58BDB8-53B8-4728-B2B6-D9885F904CF2}</author>
  </authors>
  <commentList>
    <comment ref="E3" authorId="0" shapeId="0" xr:uid="{A60BD967-1E9C-45A4-8614-AD0F438C77C7}">
      <text>
        <t>[Threaded comment]
Your version of Excel allows you to read this threaded comment; however, any edits to it will get removed if the file is opened in a newer version of Excel. Learn more: https://go.microsoft.com/fwlink/?linkid=870924
Comment:
    12 months prior column</t>
      </text>
    </comment>
    <comment ref="A4" authorId="1" shapeId="0" xr:uid="{231420AC-6954-4D38-A1E0-C4362AC75055}">
      <text>
        <t>[Threaded comment]
Your version of Excel allows you to read this threaded comment; however, any edits to it will get removed if the file is opened in a newer version of Excel. Learn more: https://go.microsoft.com/fwlink/?linkid=870924
Comment:
    Do not change</t>
      </text>
    </comment>
    <comment ref="B4" authorId="2" shapeId="0" xr:uid="{371BB5A5-DC44-40A8-9AE2-2AEE3CEC5D5D}">
      <text>
        <t>[Threaded comment]
Your version of Excel allows you to read this threaded comment; however, any edits to it will get removed if the file is opened in a newer version of Excel. Learn more: https://go.microsoft.com/fwlink/?linkid=870924
Comment:
    Most recent filing that shows latest Revenue Requirement</t>
      </text>
    </comment>
    <comment ref="E4" authorId="3" shapeId="0" xr:uid="{AE437010-5740-4FD9-AD41-66CFE82DD4FF}">
      <text>
        <t>[Threaded comment]
Your version of Excel allows you to read this threaded comment; however, any edits to it will get removed if the file is opened in a newer version of Excel. Learn more: https://go.microsoft.com/fwlink/?linkid=870924
Comment:
    Input total authorized revenue at beginning of the year</t>
      </text>
    </comment>
    <comment ref="E5" authorId="4" shapeId="0" xr:uid="{3B58BDB8-53B8-4728-B2B6-D9885F904CF2}">
      <text>
        <t>[Threaded comment]
Your version of Excel allows you to read this threaded comment; however, any edits to it will get removed if the file is opened in a newer version of Excel. Learn more: https://go.microsoft.com/fwlink/?linkid=870924
Comment:
    Incremental Revenue Requirements starting this row.</t>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tc={C15A4E68-9CE7-4906-9BB0-2C6B6BC14526}</author>
    <author>tc={54E93EC1-7B0F-40E9-8094-30894B2359D3}</author>
    <author>tc={9C463410-9393-4BFD-AEC2-FEC5DD0E22D6}</author>
    <author>tc={22C69231-2C9A-49AC-ABAA-CC7017CD2A03}</author>
    <author>tc={DF06B82A-A890-4204-B623-FCCA6927BC6E}</author>
  </authors>
  <commentList>
    <comment ref="E3" authorId="0" shapeId="0" xr:uid="{C15A4E68-9CE7-4906-9BB0-2C6B6BC14526}">
      <text>
        <t>[Threaded comment]
Your version of Excel allows you to read this threaded comment; however, any edits to it will get removed if the file is opened in a newer version of Excel. Learn more: https://go.microsoft.com/fwlink/?linkid=870924
Comment:
    12 months prior column</t>
      </text>
    </comment>
    <comment ref="A4" authorId="1" shapeId="0" xr:uid="{54E93EC1-7B0F-40E9-8094-30894B2359D3}">
      <text>
        <t>[Threaded comment]
Your version of Excel allows you to read this threaded comment; however, any edits to it will get removed if the file is opened in a newer version of Excel. Learn more: https://go.microsoft.com/fwlink/?linkid=870924
Comment:
    Do not change</t>
      </text>
    </comment>
    <comment ref="B4" authorId="2" shapeId="0" xr:uid="{9C463410-9393-4BFD-AEC2-FEC5DD0E22D6}">
      <text>
        <t>[Threaded comment]
Your version of Excel allows you to read this threaded comment; however, any edits to it will get removed if the file is opened in a newer version of Excel. Learn more: https://go.microsoft.com/fwlink/?linkid=870924
Comment:
    Most recent filing that shows latest Revenue Requirement</t>
      </text>
    </comment>
    <comment ref="E4" authorId="3" shapeId="0" xr:uid="{22C69231-2C9A-49AC-ABAA-CC7017CD2A03}">
      <text>
        <t>[Threaded comment]
Your version of Excel allows you to read this threaded comment; however, any edits to it will get removed if the file is opened in a newer version of Excel. Learn more: https://go.microsoft.com/fwlink/?linkid=870924
Comment:
    Input total authorized revenue at beginning of the year</t>
      </text>
    </comment>
    <comment ref="E5" authorId="4" shapeId="0" xr:uid="{DF06B82A-A890-4204-B623-FCCA6927BC6E}">
      <text>
        <t>[Threaded comment]
Your version of Excel allows you to read this threaded comment; however, any edits to it will get removed if the file is opened in a newer version of Excel. Learn more: https://go.microsoft.com/fwlink/?linkid=870924
Comment:
    Incremental Revenue Requirements starting this row.</t>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tc={EAEC94F0-F2D9-4451-B4B3-9D78A9CFD1C9}</author>
    <author>tc={76D9701E-C154-4A49-9BD7-8D077085C49F}</author>
    <author>tc={BFE20442-7A42-4CD4-8BFE-AD525C36FFF3}</author>
    <author>tc={5DFAABB9-9655-4FFC-8115-2B48238802A8}</author>
    <author>tc={7434378C-F9D3-4D85-9942-71B6EB2C0A8D}</author>
  </authors>
  <commentList>
    <comment ref="E3" authorId="0" shapeId="0" xr:uid="{EAEC94F0-F2D9-4451-B4B3-9D78A9CFD1C9}">
      <text>
        <t>[Threaded comment]
Your version of Excel allows you to read this threaded comment; however, any edits to it will get removed if the file is opened in a newer version of Excel. Learn more: https://go.microsoft.com/fwlink/?linkid=870924
Comment:
    12 months prior column</t>
      </text>
    </comment>
    <comment ref="A4" authorId="1" shapeId="0" xr:uid="{76D9701E-C154-4A49-9BD7-8D077085C49F}">
      <text>
        <t>[Threaded comment]
Your version of Excel allows you to read this threaded comment; however, any edits to it will get removed if the file is opened in a newer version of Excel. Learn more: https://go.microsoft.com/fwlink/?linkid=870924
Comment:
    Do not change</t>
      </text>
    </comment>
    <comment ref="B4" authorId="2" shapeId="0" xr:uid="{BFE20442-7A42-4CD4-8BFE-AD525C36FFF3}">
      <text>
        <t>[Threaded comment]
Your version of Excel allows you to read this threaded comment; however, any edits to it will get removed if the file is opened in a newer version of Excel. Learn more: https://go.microsoft.com/fwlink/?linkid=870924
Comment:
    Most recent filing that shows latest Revenue Requirement</t>
      </text>
    </comment>
    <comment ref="E4" authorId="3" shapeId="0" xr:uid="{5DFAABB9-9655-4FFC-8115-2B48238802A8}">
      <text>
        <t>[Threaded comment]
Your version of Excel allows you to read this threaded comment; however, any edits to it will get removed if the file is opened in a newer version of Excel. Learn more: https://go.microsoft.com/fwlink/?linkid=870924
Comment:
    Input total authorized revenue at beginning of the year</t>
      </text>
    </comment>
    <comment ref="E5" authorId="4" shapeId="0" xr:uid="{7434378C-F9D3-4D85-9942-71B6EB2C0A8D}">
      <text>
        <t>[Threaded comment]
Your version of Excel allows you to read this threaded comment; however, any edits to it will get removed if the file is opened in a newer version of Excel. Learn more: https://go.microsoft.com/fwlink/?linkid=870924
Comment:
    Incremental Revenue Requirements starting this row.</t>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tc={5C861B2B-1F8B-4836-9A99-30E14EED7036}</author>
    <author>tc={26D5E0D7-AEE9-4BF3-8685-2FBDDF05AEE2}</author>
    <author>tc={6A438EE2-512A-4607-8DA4-F9959C543238}</author>
    <author>tc={7D9B7C73-4AD0-43C2-8896-6B13CF3C665C}</author>
    <author>tc={BB28A4FA-3239-4210-8E51-6E5698F1FBC9}</author>
  </authors>
  <commentList>
    <comment ref="E3" authorId="0" shapeId="0" xr:uid="{5C861B2B-1F8B-4836-9A99-30E14EED7036}">
      <text>
        <t>[Threaded comment]
Your version of Excel allows you to read this threaded comment; however, any edits to it will get removed if the file is opened in a newer version of Excel. Learn more: https://go.microsoft.com/fwlink/?linkid=870924
Comment:
    12 months prior column</t>
      </text>
    </comment>
    <comment ref="A4" authorId="1" shapeId="0" xr:uid="{26D5E0D7-AEE9-4BF3-8685-2FBDDF05AEE2}">
      <text>
        <t>[Threaded comment]
Your version of Excel allows you to read this threaded comment; however, any edits to it will get removed if the file is opened in a newer version of Excel. Learn more: https://go.microsoft.com/fwlink/?linkid=870924
Comment:
    Do not change</t>
      </text>
    </comment>
    <comment ref="B4" authorId="2" shapeId="0" xr:uid="{6A438EE2-512A-4607-8DA4-F9959C543238}">
      <text>
        <t>[Threaded comment]
Your version of Excel allows you to read this threaded comment; however, any edits to it will get removed if the file is opened in a newer version of Excel. Learn more: https://go.microsoft.com/fwlink/?linkid=870924
Comment:
    Most recent filing that shows latest Revenue Requirement</t>
      </text>
    </comment>
    <comment ref="E4" authorId="3" shapeId="0" xr:uid="{7D9B7C73-4AD0-43C2-8896-6B13CF3C665C}">
      <text>
        <t>[Threaded comment]
Your version of Excel allows you to read this threaded comment; however, any edits to it will get removed if the file is opened in a newer version of Excel. Learn more: https://go.microsoft.com/fwlink/?linkid=870924
Comment:
    Input total authorized revenue at beginning of the year</t>
      </text>
    </comment>
    <comment ref="E5" authorId="4" shapeId="0" xr:uid="{BB28A4FA-3239-4210-8E51-6E5698F1FBC9}">
      <text>
        <t>[Threaded comment]
Your version of Excel allows you to read this threaded comment; however, any edits to it will get removed if the file is opened in a newer version of Excel. Learn more: https://go.microsoft.com/fwlink/?linkid=870924
Comment:
    Incremental Revenue Requirements starting this row.</t>
      </text>
    </comment>
  </commentList>
</comments>
</file>

<file path=xl/comments14.xml><?xml version="1.0" encoding="utf-8"?>
<comments xmlns="http://schemas.openxmlformats.org/spreadsheetml/2006/main" xmlns:mc="http://schemas.openxmlformats.org/markup-compatibility/2006" xmlns:xr="http://schemas.microsoft.com/office/spreadsheetml/2014/revision" mc:Ignorable="xr">
  <authors>
    <author>tc={6E79C450-AF96-4955-BDB7-6E28813996E3}</author>
    <author>tc={9F45CAD3-E0D0-41F7-BB79-84031762B0AD}</author>
    <author>tc={81CFEEED-238E-4783-B142-A0806C10F767}</author>
    <author>tc={AF9EEE6E-81A0-4401-9AAD-EA25A538DC1F}</author>
    <author>tc={460E6454-575D-4555-8F70-4016ED8E0BB7}</author>
  </authors>
  <commentList>
    <comment ref="E3" authorId="0" shapeId="0" xr:uid="{6E79C450-AF96-4955-BDB7-6E28813996E3}">
      <text>
        <t>[Threaded comment]
Your version of Excel allows you to read this threaded comment; however, any edits to it will get removed if the file is opened in a newer version of Excel. Learn more: https://go.microsoft.com/fwlink/?linkid=870924
Comment:
    12 months prior column</t>
      </text>
    </comment>
    <comment ref="A4" authorId="1" shapeId="0" xr:uid="{9F45CAD3-E0D0-41F7-BB79-84031762B0AD}">
      <text>
        <t>[Threaded comment]
Your version of Excel allows you to read this threaded comment; however, any edits to it will get removed if the file is opened in a newer version of Excel. Learn more: https://go.microsoft.com/fwlink/?linkid=870924
Comment:
    Do not change</t>
      </text>
    </comment>
    <comment ref="B4" authorId="2" shapeId="0" xr:uid="{81CFEEED-238E-4783-B142-A0806C10F767}">
      <text>
        <t>[Threaded comment]
Your version of Excel allows you to read this threaded comment; however, any edits to it will get removed if the file is opened in a newer version of Excel. Learn more: https://go.microsoft.com/fwlink/?linkid=870924
Comment:
    Most recent filing that shows latest Revenue Requirement</t>
      </text>
    </comment>
    <comment ref="E4" authorId="3" shapeId="0" xr:uid="{AF9EEE6E-81A0-4401-9AAD-EA25A538DC1F}">
      <text>
        <t>[Threaded comment]
Your version of Excel allows you to read this threaded comment; however, any edits to it will get removed if the file is opened in a newer version of Excel. Learn more: https://go.microsoft.com/fwlink/?linkid=870924
Comment:
    Input total authorized revenue at beginning of the year</t>
      </text>
    </comment>
    <comment ref="E5" authorId="4" shapeId="0" xr:uid="{460E6454-575D-4555-8F70-4016ED8E0BB7}">
      <text>
        <t>[Threaded comment]
Your version of Excel allows you to read this threaded comment; however, any edits to it will get removed if the file is opened in a newer version of Excel. Learn more: https://go.microsoft.com/fwlink/?linkid=870924
Comment:
    Incremental Revenue Requirements starting this row.</t>
      </text>
    </comment>
  </commentList>
</comments>
</file>

<file path=xl/comments15.xml><?xml version="1.0" encoding="utf-8"?>
<comments xmlns="http://schemas.openxmlformats.org/spreadsheetml/2006/main" xmlns:mc="http://schemas.openxmlformats.org/markup-compatibility/2006" xmlns:xr="http://schemas.microsoft.com/office/spreadsheetml/2014/revision" mc:Ignorable="xr">
  <authors>
    <author>tc={994421A2-403F-4C93-8E1C-D35872467D19}</author>
    <author>tc={E177BD15-6675-4F43-9E1C-F62A868E7709}</author>
    <author>tc={D64F21B1-3777-45DF-9927-A6DB8CDB959A}</author>
    <author>tc={29430CE3-5975-4A5E-B554-071332BC20B4}</author>
    <author>tc={87468843-F6E7-4D71-815B-D84748BF9CBC}</author>
  </authors>
  <commentList>
    <comment ref="E3" authorId="0" shapeId="0" xr:uid="{994421A2-403F-4C93-8E1C-D35872467D19}">
      <text>
        <t>[Threaded comment]
Your version of Excel allows you to read this threaded comment; however, any edits to it will get removed if the file is opened in a newer version of Excel. Learn more: https://go.microsoft.com/fwlink/?linkid=870924
Comment:
    12 months prior column</t>
      </text>
    </comment>
    <comment ref="A4" authorId="1" shapeId="0" xr:uid="{E177BD15-6675-4F43-9E1C-F62A868E7709}">
      <text>
        <t>[Threaded comment]
Your version of Excel allows you to read this threaded comment; however, any edits to it will get removed if the file is opened in a newer version of Excel. Learn more: https://go.microsoft.com/fwlink/?linkid=870924
Comment:
    Do not change</t>
      </text>
    </comment>
    <comment ref="B4" authorId="2" shapeId="0" xr:uid="{D64F21B1-3777-45DF-9927-A6DB8CDB959A}">
      <text>
        <t>[Threaded comment]
Your version of Excel allows you to read this threaded comment; however, any edits to it will get removed if the file is opened in a newer version of Excel. Learn more: https://go.microsoft.com/fwlink/?linkid=870924
Comment:
    Most recent filing that shows latest Revenue Requirement</t>
      </text>
    </comment>
    <comment ref="E4" authorId="3" shapeId="0" xr:uid="{29430CE3-5975-4A5E-B554-071332BC20B4}">
      <text>
        <t>[Threaded comment]
Your version of Excel allows you to read this threaded comment; however, any edits to it will get removed if the file is opened in a newer version of Excel. Learn more: https://go.microsoft.com/fwlink/?linkid=870924
Comment:
    Input total authorized revenue at beginning of the year</t>
      </text>
    </comment>
    <comment ref="E5" authorId="4" shapeId="0" xr:uid="{87468843-F6E7-4D71-815B-D84748BF9CBC}">
      <text>
        <t>[Threaded comment]
Your version of Excel allows you to read this threaded comment; however, any edits to it will get removed if the file is opened in a newer version of Excel. Learn more: https://go.microsoft.com/fwlink/?linkid=870924
Comment:
    Incremental Revenue Requirements starting this row.</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tc={8A01901A-A346-4189-8BF2-D0E0535F9E81}</author>
    <author>tc={9974E89F-5798-43E5-BB8F-0E28DEDBD328}</author>
    <author>tc={424F3526-71E9-4D08-9DA8-628ED779C99D}</author>
    <author>tc={EF041680-2A3B-4333-9219-5230D9F45B18}</author>
  </authors>
  <commentList>
    <comment ref="E3" authorId="0" shapeId="0" xr:uid="{8A01901A-A346-4189-8BF2-D0E0535F9E81}">
      <text>
        <t>[Threaded comment]
Your version of Excel allows you to read this threaded comment; however, any edits to it will get removed if the file is opened in a newer version of Excel. Learn more: https://go.microsoft.com/fwlink/?linkid=870924
Comment:
    12 months prior column</t>
      </text>
    </comment>
    <comment ref="A4" authorId="1" shapeId="0" xr:uid="{9974E89F-5798-43E5-BB8F-0E28DEDBD328}">
      <text>
        <t>[Threaded comment]
Your version of Excel allows you to read this threaded comment; however, any edits to it will get removed if the file is opened in a newer version of Excel. Learn more: https://go.microsoft.com/fwlink/?linkid=870924
Comment:
    Do not change</t>
      </text>
    </comment>
    <comment ref="B4" authorId="2" shapeId="0" xr:uid="{424F3526-71E9-4D08-9DA8-628ED779C99D}">
      <text>
        <t>[Threaded comment]
Your version of Excel allows you to read this threaded comment; however, any edits to it will get removed if the file is opened in a newer version of Excel. Learn more: https://go.microsoft.com/fwlink/?linkid=870924
Comment:
    Most recent filing that shows latest Revenue Requirement</t>
      </text>
    </comment>
    <comment ref="E6" authorId="3" shapeId="0" xr:uid="{EF041680-2A3B-4333-9219-5230D9F45B18}">
      <text>
        <t>[Threaded comment]
Your version of Excel allows you to read this threaded comment; however, any edits to it will get removed if the file is opened in a newer version of Excel. Learn more: https://go.microsoft.com/fwlink/?linkid=870924
Comment:
    Incremental Revenue Requirements starting this row.</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tc={B55521CD-7309-4451-AC71-A4623719E822}</author>
    <author>tc={04D4216F-D8C8-4A6B-8D58-9DE082F52C63}</author>
    <author>tc={DB787590-CD25-40E4-8F2B-406C179FCB73}</author>
    <author>tc={8AF94F2E-7060-41FB-B52A-D8D5E5EC1A89}</author>
    <author>tc={8F54316C-1D4A-43B2-A7A4-A1EE0CF44E5B}</author>
  </authors>
  <commentList>
    <comment ref="E3" authorId="0" shapeId="0" xr:uid="{B55521CD-7309-4451-AC71-A4623719E822}">
      <text>
        <t>[Threaded comment]
Your version of Excel allows you to read this threaded comment; however, any edits to it will get removed if the file is opened in a newer version of Excel. Learn more: https://go.microsoft.com/fwlink/?linkid=870924
Comment:
    12 months prior column</t>
      </text>
    </comment>
    <comment ref="A4" authorId="1" shapeId="0" xr:uid="{04D4216F-D8C8-4A6B-8D58-9DE082F52C63}">
      <text>
        <t>[Threaded comment]
Your version of Excel allows you to read this threaded comment; however, any edits to it will get removed if the file is opened in a newer version of Excel. Learn more: https://go.microsoft.com/fwlink/?linkid=870924
Comment:
    Do not change</t>
      </text>
    </comment>
    <comment ref="B4" authorId="2" shapeId="0" xr:uid="{DB787590-CD25-40E4-8F2B-406C179FCB73}">
      <text>
        <t>[Threaded comment]
Your version of Excel allows you to read this threaded comment; however, any edits to it will get removed if the file is opened in a newer version of Excel. Learn more: https://go.microsoft.com/fwlink/?linkid=870924
Comment:
    Most recent filing that shows latest Revenue Requirement</t>
      </text>
    </comment>
    <comment ref="E4" authorId="3" shapeId="0" xr:uid="{8AF94F2E-7060-41FB-B52A-D8D5E5EC1A89}">
      <text>
        <t>[Threaded comment]
Your version of Excel allows you to read this threaded comment; however, any edits to it will get removed if the file is opened in a newer version of Excel. Learn more: https://go.microsoft.com/fwlink/?linkid=870924
Comment:
    Input total authorized revenue at beginning of the year</t>
      </text>
    </comment>
    <comment ref="E5" authorId="4" shapeId="0" xr:uid="{8F54316C-1D4A-43B2-A7A4-A1EE0CF44E5B}">
      <text>
        <t>[Threaded comment]
Your version of Excel allows you to read this threaded comment; however, any edits to it will get removed if the file is opened in a newer version of Excel. Learn more: https://go.microsoft.com/fwlink/?linkid=870924
Comment:
    Incremental Revenue Requirements starting this row.</t>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tc={D2DDDC73-756A-4B7D-A060-B64E76BA9F54}</author>
    <author>tc={0493C1A9-3B6B-4686-BCAF-09E0D9098867}</author>
    <author>tc={C76C46F6-1B21-4506-8551-C9B9E1063AF1}</author>
    <author>tc={417E21CF-6587-424B-8A0F-0737BD328017}</author>
    <author>tc={4EB809DF-2067-4027-86D3-146EEB1BC08B}</author>
  </authors>
  <commentList>
    <comment ref="E3" authorId="0" shapeId="0" xr:uid="{D2DDDC73-756A-4B7D-A060-B64E76BA9F54}">
      <text>
        <t>[Threaded comment]
Your version of Excel allows you to read this threaded comment; however, any edits to it will get removed if the file is opened in a newer version of Excel. Learn more: https://go.microsoft.com/fwlink/?linkid=870924
Comment:
    12 months prior column</t>
      </text>
    </comment>
    <comment ref="A4" authorId="1" shapeId="0" xr:uid="{0493C1A9-3B6B-4686-BCAF-09E0D9098867}">
      <text>
        <t>[Threaded comment]
Your version of Excel allows you to read this threaded comment; however, any edits to it will get removed if the file is opened in a newer version of Excel. Learn more: https://go.microsoft.com/fwlink/?linkid=870924
Comment:
    Do not change</t>
      </text>
    </comment>
    <comment ref="B4" authorId="2" shapeId="0" xr:uid="{C76C46F6-1B21-4506-8551-C9B9E1063AF1}">
      <text>
        <t>[Threaded comment]
Your version of Excel allows you to read this threaded comment; however, any edits to it will get removed if the file is opened in a newer version of Excel. Learn more: https://go.microsoft.com/fwlink/?linkid=870924
Comment:
    Most recent filing that shows latest Revenue Requirement</t>
      </text>
    </comment>
    <comment ref="E4" authorId="3" shapeId="0" xr:uid="{417E21CF-6587-424B-8A0F-0737BD328017}">
      <text>
        <t>[Threaded comment]
Your version of Excel allows you to read this threaded comment; however, any edits to it will get removed if the file is opened in a newer version of Excel. Learn more: https://go.microsoft.com/fwlink/?linkid=870924
Comment:
    Input total authorized revenue at beginning of the year</t>
      </text>
    </comment>
    <comment ref="E5" authorId="4" shapeId="0" xr:uid="{4EB809DF-2067-4027-86D3-146EEB1BC08B}">
      <text>
        <t>[Threaded comment]
Your version of Excel allows you to read this threaded comment; however, any edits to it will get removed if the file is opened in a newer version of Excel. Learn more: https://go.microsoft.com/fwlink/?linkid=870924
Comment:
    Incremental Revenue Requirements starting this row.</t>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tc={6A249D5C-D5ED-4957-A11C-B83BF13E7645}</author>
    <author>tc={63A0B080-2D32-458E-8033-0108EB84D8BA}</author>
    <author>tc={0459B686-7277-4BAA-A9B2-686F96BA8137}</author>
    <author>tc={4B1AACC2-1D04-44DE-82A0-A928DBD166D1}</author>
    <author>tc={62C41312-50F7-4F75-ACBA-14EA3D5D2E65}</author>
  </authors>
  <commentList>
    <comment ref="E3" authorId="0" shapeId="0" xr:uid="{6A249D5C-D5ED-4957-A11C-B83BF13E7645}">
      <text>
        <t>[Threaded comment]
Your version of Excel allows you to read this threaded comment; however, any edits to it will get removed if the file is opened in a newer version of Excel. Learn more: https://go.microsoft.com/fwlink/?linkid=870924
Comment:
    12 months prior column</t>
      </text>
    </comment>
    <comment ref="A4" authorId="1" shapeId="0" xr:uid="{63A0B080-2D32-458E-8033-0108EB84D8BA}">
      <text>
        <t>[Threaded comment]
Your version of Excel allows you to read this threaded comment; however, any edits to it will get removed if the file is opened in a newer version of Excel. Learn more: https://go.microsoft.com/fwlink/?linkid=870924
Comment:
    Do not change</t>
      </text>
    </comment>
    <comment ref="B4" authorId="2" shapeId="0" xr:uid="{0459B686-7277-4BAA-A9B2-686F96BA8137}">
      <text>
        <t>[Threaded comment]
Your version of Excel allows you to read this threaded comment; however, any edits to it will get removed if the file is opened in a newer version of Excel. Learn more: https://go.microsoft.com/fwlink/?linkid=870924
Comment:
    Most recent filing that shows latest Revenue Requirement</t>
      </text>
    </comment>
    <comment ref="E4" authorId="3" shapeId="0" xr:uid="{4B1AACC2-1D04-44DE-82A0-A928DBD166D1}">
      <text>
        <t>[Threaded comment]
Your version of Excel allows you to read this threaded comment; however, any edits to it will get removed if the file is opened in a newer version of Excel. Learn more: https://go.microsoft.com/fwlink/?linkid=870924
Comment:
    Input total authorized revenue at beginning of the year</t>
      </text>
    </comment>
    <comment ref="E5" authorId="4" shapeId="0" xr:uid="{62C41312-50F7-4F75-ACBA-14EA3D5D2E65}">
      <text>
        <t>[Threaded comment]
Your version of Excel allows you to read this threaded comment; however, any edits to it will get removed if the file is opened in a newer version of Excel. Learn more: https://go.microsoft.com/fwlink/?linkid=870924
Comment:
    Incremental Revenue Requirements starting this row.</t>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tc={01CF876F-C182-4598-90C6-736925A1E5FF}</author>
    <author>tc={484619DE-24EE-4273-9C81-B2EF671E317D}</author>
    <author>tc={6724D219-CC85-44F1-A0AC-D5B8AACA02B0}</author>
    <author>tc={82EA329D-72B8-40B9-BD94-1FF2EBFC059D}</author>
    <author>tc={F4112D5B-0355-4BA5-99E9-AAFBB623A3BD}</author>
  </authors>
  <commentList>
    <comment ref="E3" authorId="0" shapeId="0" xr:uid="{01CF876F-C182-4598-90C6-736925A1E5FF}">
      <text>
        <t>[Threaded comment]
Your version of Excel allows you to read this threaded comment; however, any edits to it will get removed if the file is opened in a newer version of Excel. Learn more: https://go.microsoft.com/fwlink/?linkid=870924
Comment:
    12 months prior column</t>
      </text>
    </comment>
    <comment ref="A4" authorId="1" shapeId="0" xr:uid="{484619DE-24EE-4273-9C81-B2EF671E317D}">
      <text>
        <t>[Threaded comment]
Your version of Excel allows you to read this threaded comment; however, any edits to it will get removed if the file is opened in a newer version of Excel. Learn more: https://go.microsoft.com/fwlink/?linkid=870924
Comment:
    Do not change</t>
      </text>
    </comment>
    <comment ref="B4" authorId="2" shapeId="0" xr:uid="{6724D219-CC85-44F1-A0AC-D5B8AACA02B0}">
      <text>
        <t>[Threaded comment]
Your version of Excel allows you to read this threaded comment; however, any edits to it will get removed if the file is opened in a newer version of Excel. Learn more: https://go.microsoft.com/fwlink/?linkid=870924
Comment:
    Most recent filing that shows latest Revenue Requirement</t>
      </text>
    </comment>
    <comment ref="E4" authorId="3" shapeId="0" xr:uid="{82EA329D-72B8-40B9-BD94-1FF2EBFC059D}">
      <text>
        <t>[Threaded comment]
Your version of Excel allows you to read this threaded comment; however, any edits to it will get removed if the file is opened in a newer version of Excel. Learn more: https://go.microsoft.com/fwlink/?linkid=870924
Comment:
    Input total authorized revenue at beginning of the year</t>
      </text>
    </comment>
    <comment ref="E5" authorId="4" shapeId="0" xr:uid="{F4112D5B-0355-4BA5-99E9-AAFBB623A3BD}">
      <text>
        <t>[Threaded comment]
Your version of Excel allows you to read this threaded comment; however, any edits to it will get removed if the file is opened in a newer version of Excel. Learn more: https://go.microsoft.com/fwlink/?linkid=870924
Comment:
    Incremental Revenue Requirements starting this row.</t>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tc={8DFF3535-45F9-44DC-818F-8FD02C963EB6}</author>
    <author>tc={BB0009D7-68F3-400B-92FD-1A253409510A}</author>
    <author>tc={EF5EF424-48E7-4497-A63C-19C01749497B}</author>
    <author>tc={A0162947-BA3D-4AF6-8E37-A90AA3DE90E7}</author>
    <author>tc={46ABFE39-1594-4C43-A950-E235AB068B01}</author>
  </authors>
  <commentList>
    <comment ref="E3" authorId="0" shapeId="0" xr:uid="{8DFF3535-45F9-44DC-818F-8FD02C963EB6}">
      <text>
        <t>[Threaded comment]
Your version of Excel allows you to read this threaded comment; however, any edits to it will get removed if the file is opened in a newer version of Excel. Learn more: https://go.microsoft.com/fwlink/?linkid=870924
Comment:
    12 months prior column</t>
      </text>
    </comment>
    <comment ref="A4" authorId="1" shapeId="0" xr:uid="{BB0009D7-68F3-400B-92FD-1A253409510A}">
      <text>
        <t>[Threaded comment]
Your version of Excel allows you to read this threaded comment; however, any edits to it will get removed if the file is opened in a newer version of Excel. Learn more: https://go.microsoft.com/fwlink/?linkid=870924
Comment:
    Do not change</t>
      </text>
    </comment>
    <comment ref="B4" authorId="2" shapeId="0" xr:uid="{EF5EF424-48E7-4497-A63C-19C01749497B}">
      <text>
        <t>[Threaded comment]
Your version of Excel allows you to read this threaded comment; however, any edits to it will get removed if the file is opened in a newer version of Excel. Learn more: https://go.microsoft.com/fwlink/?linkid=870924
Comment:
    Most recent filing that shows latest Revenue Requirement</t>
      </text>
    </comment>
    <comment ref="E4" authorId="3" shapeId="0" xr:uid="{A0162947-BA3D-4AF6-8E37-A90AA3DE90E7}">
      <text>
        <t>[Threaded comment]
Your version of Excel allows you to read this threaded comment; however, any edits to it will get removed if the file is opened in a newer version of Excel. Learn more: https://go.microsoft.com/fwlink/?linkid=870924
Comment:
    Input total authorized revenue at beginning of the year</t>
      </text>
    </comment>
    <comment ref="E5" authorId="4" shapeId="0" xr:uid="{46ABFE39-1594-4C43-A950-E235AB068B01}">
      <text>
        <t>[Threaded comment]
Your version of Excel allows you to read this threaded comment; however, any edits to it will get removed if the file is opened in a newer version of Excel. Learn more: https://go.microsoft.com/fwlink/?linkid=870924
Comment:
    Incremental Revenue Requirements starting this row.</t>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tc={97E64603-5186-4B5D-84FA-C4943C67318D}</author>
    <author>tc={9A0B0804-7C21-4B46-915C-B825CFFEA5CC}</author>
    <author>tc={254A1048-32C2-4C5A-82B8-44AD833D3303}</author>
    <author>tc={D5788D9E-635B-44F4-BF96-7E56A391210B}</author>
    <author>tc={65C66C39-92FA-4E60-8165-8F71E1CBB0E8}</author>
  </authors>
  <commentList>
    <comment ref="E3" authorId="0" shapeId="0" xr:uid="{97E64603-5186-4B5D-84FA-C4943C67318D}">
      <text>
        <t>[Threaded comment]
Your version of Excel allows you to read this threaded comment; however, any edits to it will get removed if the file is opened in a newer version of Excel. Learn more: https://go.microsoft.com/fwlink/?linkid=870924
Comment:
    12 months prior column</t>
      </text>
    </comment>
    <comment ref="A4" authorId="1" shapeId="0" xr:uid="{9A0B0804-7C21-4B46-915C-B825CFFEA5CC}">
      <text>
        <t>[Threaded comment]
Your version of Excel allows you to read this threaded comment; however, any edits to it will get removed if the file is opened in a newer version of Excel. Learn more: https://go.microsoft.com/fwlink/?linkid=870924
Comment:
    Do not change</t>
      </text>
    </comment>
    <comment ref="B4" authorId="2" shapeId="0" xr:uid="{254A1048-32C2-4C5A-82B8-44AD833D3303}">
      <text>
        <t>[Threaded comment]
Your version of Excel allows you to read this threaded comment; however, any edits to it will get removed if the file is opened in a newer version of Excel. Learn more: https://go.microsoft.com/fwlink/?linkid=870924
Comment:
    Most recent filing that shows latest Revenue Requirement</t>
      </text>
    </comment>
    <comment ref="E4" authorId="3" shapeId="0" xr:uid="{D5788D9E-635B-44F4-BF96-7E56A391210B}">
      <text>
        <t>[Threaded comment]
Your version of Excel allows you to read this threaded comment; however, any edits to it will get removed if the file is opened in a newer version of Excel. Learn more: https://go.microsoft.com/fwlink/?linkid=870924
Comment:
    Input total authorized revenue at beginning of the year</t>
      </text>
    </comment>
    <comment ref="E5" authorId="4" shapeId="0" xr:uid="{65C66C39-92FA-4E60-8165-8F71E1CBB0E8}">
      <text>
        <t>[Threaded comment]
Your version of Excel allows you to read this threaded comment; however, any edits to it will get removed if the file is opened in a newer version of Excel. Learn more: https://go.microsoft.com/fwlink/?linkid=870924
Comment:
    Incremental Revenue Requirements starting this row.</t>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tc={605CB764-CFC9-4903-925D-5968CDCB7D7E}</author>
    <author>tc={7CDB3859-3C68-4106-8AD5-0A4E8198B5FA}</author>
    <author>tc={CE8FDFF4-6578-4A9C-BA81-19BC0E796CB3}</author>
    <author>tc={079118A3-2CFB-421A-B644-62320B8339F4}</author>
    <author>tc={0BAAFF72-3B73-44AE-8349-0317EBD1DC99}</author>
  </authors>
  <commentList>
    <comment ref="E3" authorId="0" shapeId="0" xr:uid="{605CB764-CFC9-4903-925D-5968CDCB7D7E}">
      <text>
        <t>[Threaded comment]
Your version of Excel allows you to read this threaded comment; however, any edits to it will get removed if the file is opened in a newer version of Excel. Learn more: https://go.microsoft.com/fwlink/?linkid=870924
Comment:
    12 months prior column</t>
      </text>
    </comment>
    <comment ref="A4" authorId="1" shapeId="0" xr:uid="{7CDB3859-3C68-4106-8AD5-0A4E8198B5FA}">
      <text>
        <t>[Threaded comment]
Your version of Excel allows you to read this threaded comment; however, any edits to it will get removed if the file is opened in a newer version of Excel. Learn more: https://go.microsoft.com/fwlink/?linkid=870924
Comment:
    Do not change</t>
      </text>
    </comment>
    <comment ref="B4" authorId="2" shapeId="0" xr:uid="{CE8FDFF4-6578-4A9C-BA81-19BC0E796CB3}">
      <text>
        <t>[Threaded comment]
Your version of Excel allows you to read this threaded comment; however, any edits to it will get removed if the file is opened in a newer version of Excel. Learn more: https://go.microsoft.com/fwlink/?linkid=870924
Comment:
    Most recent filing that shows latest Revenue Requirement</t>
      </text>
    </comment>
    <comment ref="E4" authorId="3" shapeId="0" xr:uid="{079118A3-2CFB-421A-B644-62320B8339F4}">
      <text>
        <t>[Threaded comment]
Your version of Excel allows you to read this threaded comment; however, any edits to it will get removed if the file is opened in a newer version of Excel. Learn more: https://go.microsoft.com/fwlink/?linkid=870924
Comment:
    Input total authorized revenue at beginning of the year</t>
      </text>
    </comment>
    <comment ref="E5" authorId="4" shapeId="0" xr:uid="{0BAAFF72-3B73-44AE-8349-0317EBD1DC99}">
      <text>
        <t>[Threaded comment]
Your version of Excel allows you to read this threaded comment; however, any edits to it will get removed if the file is opened in a newer version of Excel. Learn more: https://go.microsoft.com/fwlink/?linkid=870924
Comment:
    Incremental Revenue Requirements starting this row.</t>
      </text>
    </comment>
  </commentList>
</comments>
</file>

<file path=xl/sharedStrings.xml><?xml version="1.0" encoding="utf-8"?>
<sst xmlns="http://schemas.openxmlformats.org/spreadsheetml/2006/main" count="1537" uniqueCount="135">
  <si>
    <t>Summary of Selected Data - WD draft based on CforAT 11-30-22 comments in Affordability proceeding</t>
  </si>
  <si>
    <t>Revenue</t>
  </si>
  <si>
    <t xml:space="preserve"> Requirement</t>
  </si>
  <si>
    <t>$000</t>
  </si>
  <si>
    <t>Current total system-level revenue requirement that is used for defining the reporting threshold:</t>
  </si>
  <si>
    <t>A</t>
  </si>
  <si>
    <t>One-percent reporting threshold</t>
  </si>
  <si>
    <t>List of currently open proceedings that exceed the threshold for use of the affordability metrics (proceedings shaded gray filed prior to D.22-08-023):</t>
  </si>
  <si>
    <t>A.21-05-001</t>
  </si>
  <si>
    <t>Cost of Capital</t>
  </si>
  <si>
    <t>B</t>
  </si>
  <si>
    <t>A.22-07-001</t>
  </si>
  <si>
    <t>2022 GRC</t>
  </si>
  <si>
    <t>C</t>
  </si>
  <si>
    <t>D</t>
  </si>
  <si>
    <t>E</t>
  </si>
  <si>
    <t>F</t>
  </si>
  <si>
    <t>List of currently open proceedings for which affordability metrics have been filed:</t>
  </si>
  <si>
    <t>Note:  Supplemental Application filed January 27, 2023</t>
  </si>
  <si>
    <t>List of currently open proceedings that do not exceed the threshold for use of the affordability metrics (proceedings shaded gray filed prior to D.22-08-023):</t>
  </si>
  <si>
    <t>Total system-level revenue requirement if all pending revenue were granted in full:
requests were granted in full</t>
  </si>
  <si>
    <t>YE 2023</t>
  </si>
  <si>
    <t>YE 2024</t>
  </si>
  <si>
    <t>YE 2025</t>
  </si>
  <si>
    <t>YE 2026</t>
  </si>
  <si>
    <t>*A decision was issued on the revenue requirement request included in A.21-05-001, the Cost of Capital filing. CAW also filed to trigger its Cost of Capital Adjustment Mechanism in AL 1415. 
New rates will be filed July 31 and these changes will be relfected in CAW's subsequent quarterly filing.</t>
  </si>
  <si>
    <t>TOTAL COMPANY</t>
  </si>
  <si>
    <t xml:space="preserve">Incremental Revenue </t>
  </si>
  <si>
    <t>Existing</t>
  </si>
  <si>
    <t>New</t>
  </si>
  <si>
    <t>Pending</t>
  </si>
  <si>
    <t>Anticipated</t>
  </si>
  <si>
    <t>Sub-Total</t>
  </si>
  <si>
    <t>Yr. over Yr. % Increase/(Decrease)</t>
  </si>
  <si>
    <t>Total Projected Annual Rev Req't</t>
  </si>
  <si>
    <t>% Increase/(Decrease) from Adopted Rev Req't</t>
  </si>
  <si>
    <t>California American Water</t>
  </si>
  <si>
    <t>Revenue Requirement Projections</t>
  </si>
  <si>
    <t>LA-Baldwin Hills</t>
  </si>
  <si>
    <t>Years</t>
  </si>
  <si>
    <t>Incremental Change</t>
  </si>
  <si>
    <t>Status</t>
  </si>
  <si>
    <t>Proceeding/Decision/AL #</t>
  </si>
  <si>
    <t>Description</t>
  </si>
  <si>
    <t>Revenue Recovery Mechanism (Surcharge, Credit, Rev Req't)</t>
  </si>
  <si>
    <t>Date Item Submitted</t>
  </si>
  <si>
    <t>Eff. Date or Proposed Eff Date (month/year)</t>
  </si>
  <si>
    <t>Expiration Date</t>
  </si>
  <si>
    <t>Last Adopted GRC Revenue Requirement</t>
  </si>
  <si>
    <t>AL 1318-A / AL 1272-A</t>
  </si>
  <si>
    <t>Last Adopted Revenue Requirement</t>
  </si>
  <si>
    <t>N/A</t>
  </si>
  <si>
    <t>AL 1358 / AL 1361</t>
  </si>
  <si>
    <t>2022 Step Rates &amp; Annual Consumption Adjustment Mechanism</t>
  </si>
  <si>
    <t>Rev Req't</t>
  </si>
  <si>
    <t xml:space="preserve">AL 1380 </t>
  </si>
  <si>
    <t>2022 IRTU</t>
  </si>
  <si>
    <t>Surcharge</t>
  </si>
  <si>
    <t>AL 1386</t>
  </si>
  <si>
    <t>2021 WRAM</t>
  </si>
  <si>
    <t>AL 1395 / AL 1398</t>
  </si>
  <si>
    <t>2023 Step Rates &amp; Annual Consumption Adjustment Mechanism</t>
  </si>
  <si>
    <t>CAP Surcharge</t>
  </si>
  <si>
    <t>AL 1399</t>
  </si>
  <si>
    <t>CPUC User Fees</t>
  </si>
  <si>
    <t>AL 1404</t>
  </si>
  <si>
    <t>Bellflower Tier 2 Filing</t>
  </si>
  <si>
    <t>AL 1409</t>
  </si>
  <si>
    <t>2022 WRAM/MCBA</t>
  </si>
  <si>
    <t>AL 1411</t>
  </si>
  <si>
    <t>Intervenor Compensation to National Consumer Law Center &amp; Center for Accessible Technology</t>
  </si>
  <si>
    <t>AL XXXX</t>
  </si>
  <si>
    <t>22-07-001</t>
  </si>
  <si>
    <t>2022 GRC Application (TY 2024)</t>
  </si>
  <si>
    <t>Consolidated Expense Balancing Account</t>
  </si>
  <si>
    <t>Customer Assistance Program</t>
  </si>
  <si>
    <t>2023 WRAM/MCBA</t>
  </si>
  <si>
    <t>Purchased Water Offset</t>
  </si>
  <si>
    <t>2025 Step Rates &amp; Annual Consumption Adjustment Mechanism</t>
  </si>
  <si>
    <t>End</t>
  </si>
  <si>
    <t>Total</t>
  </si>
  <si>
    <t>%</t>
  </si>
  <si>
    <t>Bellflower</t>
  </si>
  <si>
    <t>AL 1390</t>
  </si>
  <si>
    <t>Bellflower Acquisition Integration (Bellflower was acquired 11/3/2022)</t>
  </si>
  <si>
    <t>Bellflower Incorporation Into Authorized Rates</t>
  </si>
  <si>
    <t>Central Satellites</t>
  </si>
  <si>
    <t>AL 1318-A / AL 1271</t>
  </si>
  <si>
    <t>AL 1357 / AL 1360</t>
  </si>
  <si>
    <t xml:space="preserve">AL 1379 </t>
  </si>
  <si>
    <t>AL 1387</t>
  </si>
  <si>
    <t>AL 1394 / AL 1397</t>
  </si>
  <si>
    <t>Chualar</t>
  </si>
  <si>
    <t>LA-Duarte</t>
  </si>
  <si>
    <t>East Pasadena</t>
  </si>
  <si>
    <t>AL 112A</t>
  </si>
  <si>
    <t>Last Adopted Revenue Requirement (E. Pasadena CPI increase)</t>
  </si>
  <si>
    <t>Fruitridge</t>
  </si>
  <si>
    <t>AL 1359</t>
  </si>
  <si>
    <t>AL 1378</t>
  </si>
  <si>
    <t>Larkfield District</t>
  </si>
  <si>
    <t>AL 1318-A / AL 1270-B</t>
  </si>
  <si>
    <t>Meadowbrook</t>
  </si>
  <si>
    <t>Monterey County District</t>
  </si>
  <si>
    <t>AL 1318-A / AL 1271 &amp; AL 1336</t>
  </si>
  <si>
    <t>AL 1375-A</t>
  </si>
  <si>
    <t>Pure Water Monterey (PWM) Purchased Water</t>
  </si>
  <si>
    <t>AL 1366</t>
  </si>
  <si>
    <t>NOAA Recovery</t>
  </si>
  <si>
    <t>AL 1379</t>
  </si>
  <si>
    <t>Interim Rate True-up</t>
  </si>
  <si>
    <t>2021 WRAM/MCBA</t>
  </si>
  <si>
    <t>AL 1394</t>
  </si>
  <si>
    <t>CPUC Surcharge</t>
  </si>
  <si>
    <t>Bellflower Tier 2</t>
  </si>
  <si>
    <t>AL 1406</t>
  </si>
  <si>
    <t>PWM Expansion Project - Parallel Pipeline</t>
  </si>
  <si>
    <t>AL 1408</t>
  </si>
  <si>
    <t>AL 1412</t>
  </si>
  <si>
    <t>PWM Expansion Project - Carmel Valley Pump Station</t>
  </si>
  <si>
    <t>AL 1413</t>
  </si>
  <si>
    <t>2023 Monterey Monterey Purchased Water Offset</t>
  </si>
  <si>
    <t>Cost of Capital Decision Implementation</t>
  </si>
  <si>
    <t>PWM Expansion Project - Extraction Wells 1&amp;2 + Chem Treatment Facilities</t>
  </si>
  <si>
    <t>PWM Expansion Project - Extraction Wells 3&amp;4</t>
  </si>
  <si>
    <t>Warring</t>
  </si>
  <si>
    <t>AL 72</t>
  </si>
  <si>
    <t>Last Adopted Revenue Requirement (Piru CPI increase)</t>
  </si>
  <si>
    <t>Sacramento District</t>
  </si>
  <si>
    <t>AL 1393 / AL 1396</t>
  </si>
  <si>
    <t>San Diego County District</t>
  </si>
  <si>
    <t>AL 1318-A / AL 1269</t>
  </si>
  <si>
    <t>LA-San Marino</t>
  </si>
  <si>
    <t>Ventura County District</t>
  </si>
  <si>
    <t>AL 1318-A / AL 1268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</si>
</sst>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5" formatCode="&quot;$&quot;#,##0_);\(&quot;$&quot;#,##0\)"/>
    <numFmt numFmtId="6" formatCode="&quot;$&quot;#,##0_);[Red]\(&quot;$&quot;#,##0\)"/>
    <numFmt numFmtId="43" formatCode="_(* #,##0.00_);_(* \(#,##0.00\);_(* &quot;-&quot;??_);_(@_)"/>
    <numFmt numFmtId="164" formatCode="&quot;$&quot;#,##0"/>
    <numFmt numFmtId="165" formatCode="0.000%"/>
    <numFmt numFmtId="166" formatCode="&quot;$&quot;#,##0.00"/>
    <numFmt numFmtId="167" formatCode="_(* #,##0_);_(* \(#,##0\);_(* &quot;-&quot;??_);_(@_)"/>
    <numFmt numFmtId="168" formatCode="0.0%"/>
  </numFmts>
  <fonts count="10">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b/>
      <i/>
      <sz val="11"/>
      <color theme="1"/>
      <name val="Calibri"/>
      <family val="2"/>
      <scheme val="minor"/>
    </font>
    <font>
      <sz val="10"/>
      <color theme="1"/>
      <name val="Calibri"/>
      <family val="2"/>
      <scheme val="minor"/>
    </font>
    <font>
      <b/>
      <sz val="12"/>
      <color theme="1"/>
      <name val="Calibri"/>
      <family val="2"/>
      <scheme val="minor"/>
    </font>
    <font>
      <b/>
      <sz val="11"/>
      <color rgb="FF0000FF"/>
      <name val="Calibri"/>
      <family val="2"/>
      <scheme val="minor"/>
    </font>
    <font>
      <sz val="11"/>
      <color rgb="FF0000FF"/>
      <name val="Calibri"/>
      <family val="2"/>
      <scheme val="minor"/>
    </font>
  </fonts>
  <fills count="6">
    <fill>
      <patternFill patternType="none"/>
    </fill>
    <fill>
      <patternFill patternType="gray125"/>
    </fill>
    <fill>
      <patternFill patternType="solid">
        <fgColor theme="5" tint="0.59999389629810485"/>
        <bgColor indexed="64"/>
      </patternFill>
    </fill>
    <fill>
      <patternFill patternType="solid">
        <fgColor theme="0" tint="-0.249977111117893"/>
        <bgColor indexed="64"/>
      </patternFill>
    </fill>
    <fill>
      <patternFill patternType="solid">
        <fgColor theme="1"/>
        <bgColor indexed="64"/>
      </patternFill>
    </fill>
    <fill>
      <patternFill patternType="solid">
        <fgColor theme="2"/>
        <bgColor indexed="64"/>
      </patternFill>
    </fill>
  </fills>
  <borders count="13">
    <border>
      <left/>
      <right/>
      <top/>
      <bottom/>
      <diagonal/>
    </border>
    <border>
      <left/>
      <right/>
      <top/>
      <bottom style="thin">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xf numFmtId="9" fontId="1" fillId="0" borderId="0" applyFont="0" applyFill="0" applyBorder="0" applyAlignment="0" applyProtection="0"/>
    <xf numFmtId="43" fontId="1" fillId="0" borderId="0" applyFont="0" applyFill="0" applyBorder="0" applyAlignment="0" applyProtection="0"/>
  </cellStyleXfs>
  <cellXfs count="68">
    <xf numFmtId="0" fontId="0" fillId="0" borderId="0" xfId="0"/>
    <xf numFmtId="0" fontId="3" fillId="2" borderId="0" xfId="0" applyFont="1" applyFill="1"/>
    <xf numFmtId="0" fontId="3" fillId="0" borderId="0" xfId="0" applyFont="1"/>
    <xf numFmtId="0" fontId="2" fillId="0" borderId="0" xfId="0" applyFont="1" applyAlignment="1">
      <alignment horizontal="center"/>
    </xf>
    <xf numFmtId="164" fontId="0" fillId="0" borderId="0" xfId="0" applyNumberFormat="1" applyAlignment="1">
      <alignment horizontal="center"/>
    </xf>
    <xf numFmtId="0" fontId="0" fillId="0" borderId="0" xfId="0" applyAlignment="1">
      <alignment horizontal="center"/>
    </xf>
    <xf numFmtId="164" fontId="0" fillId="0" borderId="0" xfId="0" applyNumberFormat="1"/>
    <xf numFmtId="0" fontId="3" fillId="0" borderId="0" xfId="0" applyFont="1" applyAlignment="1">
      <alignment horizontal="center" wrapText="1"/>
    </xf>
    <xf numFmtId="164" fontId="3" fillId="0" borderId="0" xfId="0" applyNumberFormat="1" applyFont="1" applyAlignment="1">
      <alignment horizontal="center" wrapText="1"/>
    </xf>
    <xf numFmtId="0" fontId="0" fillId="3" borderId="0" xfId="0" applyFill="1"/>
    <xf numFmtId="0" fontId="0" fillId="3" borderId="0" xfId="0" applyFill="1" applyAlignment="1">
      <alignment horizontal="center"/>
    </xf>
    <xf numFmtId="164" fontId="0" fillId="3" borderId="0" xfId="0" applyNumberFormat="1" applyFill="1" applyAlignment="1">
      <alignment horizontal="center"/>
    </xf>
    <xf numFmtId="14" fontId="0" fillId="3" borderId="0" xfId="0" applyNumberFormat="1" applyFill="1" applyAlignment="1">
      <alignment horizontal="center"/>
    </xf>
    <xf numFmtId="0" fontId="0" fillId="2" borderId="0" xfId="0" applyFill="1"/>
    <xf numFmtId="0" fontId="0" fillId="2" borderId="0" xfId="0" applyFill="1" applyAlignment="1">
      <alignment horizontal="center"/>
    </xf>
    <xf numFmtId="164" fontId="0" fillId="2" borderId="0" xfId="0" applyNumberFormat="1" applyFill="1" applyAlignment="1">
      <alignment horizontal="center"/>
    </xf>
    <xf numFmtId="14" fontId="0" fillId="2" borderId="0" xfId="0" applyNumberFormat="1" applyFill="1" applyAlignment="1">
      <alignment horizontal="center"/>
    </xf>
    <xf numFmtId="0" fontId="4" fillId="4" borderId="0" xfId="0" applyFont="1" applyFill="1" applyAlignment="1">
      <alignment horizontal="center"/>
    </xf>
    <xf numFmtId="0" fontId="5" fillId="0" borderId="0" xfId="0" applyFont="1" applyAlignment="1">
      <alignment horizontal="center"/>
    </xf>
    <xf numFmtId="10" fontId="0" fillId="0" borderId="0" xfId="1" applyNumberFormat="1" applyFont="1" applyAlignment="1">
      <alignment horizontal="center"/>
    </xf>
    <xf numFmtId="165" fontId="0" fillId="0" borderId="0" xfId="1" applyNumberFormat="1" applyFont="1" applyAlignment="1">
      <alignment horizontal="center"/>
    </xf>
    <xf numFmtId="9" fontId="0" fillId="0" borderId="0" xfId="1" applyFont="1" applyAlignment="1">
      <alignment horizontal="center"/>
    </xf>
    <xf numFmtId="0" fontId="5" fillId="0" borderId="0" xfId="0" applyFont="1" applyAlignment="1">
      <alignment horizontal="center" wrapText="1"/>
    </xf>
    <xf numFmtId="0" fontId="0" fillId="3" borderId="0" xfId="0" applyFill="1" applyAlignment="1">
      <alignment horizontal="center" wrapText="1"/>
    </xf>
    <xf numFmtId="0" fontId="0" fillId="2" borderId="0" xfId="0" applyFill="1" applyAlignment="1">
      <alignment horizontal="center" wrapText="1"/>
    </xf>
    <xf numFmtId="0" fontId="0" fillId="2" borderId="0" xfId="0" applyFill="1" applyAlignment="1">
      <alignment wrapText="1"/>
    </xf>
    <xf numFmtId="166" fontId="0" fillId="0" borderId="0" xfId="0" applyNumberFormat="1"/>
    <xf numFmtId="167" fontId="0" fillId="0" borderId="0" xfId="2" applyNumberFormat="1" applyFont="1"/>
    <xf numFmtId="0" fontId="0" fillId="0" borderId="0" xfId="0" quotePrefix="1"/>
    <xf numFmtId="6" fontId="0" fillId="0" borderId="1" xfId="0" quotePrefix="1" applyNumberFormat="1" applyBorder="1" applyAlignment="1">
      <alignment horizontal="center"/>
    </xf>
    <xf numFmtId="0" fontId="0" fillId="0" borderId="0" xfId="0" applyAlignment="1">
      <alignment vertical="center"/>
    </xf>
    <xf numFmtId="5" fontId="0" fillId="0" borderId="0" xfId="0" applyNumberFormat="1"/>
    <xf numFmtId="0" fontId="0" fillId="0" borderId="0" xfId="0" applyAlignment="1">
      <alignment horizontal="right" vertical="center"/>
    </xf>
    <xf numFmtId="0" fontId="0" fillId="5" borderId="0" xfId="0" applyFill="1" applyAlignment="1">
      <alignment horizontal="right"/>
    </xf>
    <xf numFmtId="0" fontId="0" fillId="5" borderId="0" xfId="0" applyFill="1"/>
    <xf numFmtId="5" fontId="0" fillId="5" borderId="0" xfId="0" applyNumberFormat="1" applyFill="1"/>
    <xf numFmtId="0" fontId="0" fillId="5" borderId="0" xfId="0" applyFill="1" applyAlignment="1">
      <alignment horizontal="right" vertical="center"/>
    </xf>
    <xf numFmtId="0" fontId="0" fillId="0" borderId="0" xfId="0" applyAlignment="1">
      <alignment horizontal="left" vertical="center"/>
    </xf>
    <xf numFmtId="0" fontId="0" fillId="0" borderId="0" xfId="0" applyAlignment="1">
      <alignment horizontal="right"/>
    </xf>
    <xf numFmtId="0" fontId="8" fillId="0" borderId="2" xfId="0" applyFont="1" applyBorder="1" applyAlignment="1">
      <alignment horizontal="center" wrapText="1"/>
    </xf>
    <xf numFmtId="164" fontId="8" fillId="0" borderId="3" xfId="0" applyNumberFormat="1" applyFont="1" applyBorder="1" applyAlignment="1">
      <alignment horizontal="center"/>
    </xf>
    <xf numFmtId="0" fontId="8" fillId="0" borderId="3" xfId="0" applyFont="1" applyBorder="1" applyAlignment="1">
      <alignment horizontal="center"/>
    </xf>
    <xf numFmtId="0" fontId="8" fillId="0" borderId="4" xfId="0" applyFont="1" applyBorder="1" applyAlignment="1">
      <alignment horizontal="center"/>
    </xf>
    <xf numFmtId="0" fontId="9" fillId="0" borderId="0" xfId="0" applyFont="1"/>
    <xf numFmtId="0" fontId="3" fillId="0" borderId="5" xfId="0" applyFont="1" applyBorder="1" applyAlignment="1">
      <alignment horizontal="center" wrapText="1"/>
    </xf>
    <xf numFmtId="0" fontId="0" fillId="0" borderId="5" xfId="0" applyBorder="1"/>
    <xf numFmtId="0" fontId="0" fillId="0" borderId="5" xfId="0" applyBorder="1" applyAlignment="1">
      <alignment wrapText="1"/>
    </xf>
    <xf numFmtId="164" fontId="0" fillId="0" borderId="6" xfId="0" applyNumberFormat="1" applyBorder="1" applyAlignment="1">
      <alignment horizontal="center"/>
    </xf>
    <xf numFmtId="0" fontId="3" fillId="0" borderId="7" xfId="0" applyFont="1" applyBorder="1" applyAlignment="1">
      <alignment wrapText="1"/>
    </xf>
    <xf numFmtId="164" fontId="0" fillId="0" borderId="8" xfId="0" applyNumberFormat="1" applyBorder="1" applyAlignment="1">
      <alignment horizontal="center"/>
    </xf>
    <xf numFmtId="164" fontId="0" fillId="0" borderId="9" xfId="0" applyNumberFormat="1" applyBorder="1" applyAlignment="1">
      <alignment horizontal="center"/>
    </xf>
    <xf numFmtId="0" fontId="0" fillId="0" borderId="6" xfId="0" applyBorder="1"/>
    <xf numFmtId="0" fontId="3" fillId="0" borderId="5" xfId="0" applyFont="1" applyBorder="1" applyAlignment="1">
      <alignment wrapText="1"/>
    </xf>
    <xf numFmtId="10" fontId="0" fillId="0" borderId="0" xfId="1" applyNumberFormat="1" applyFont="1" applyBorder="1" applyAlignment="1">
      <alignment horizontal="center" wrapText="1"/>
    </xf>
    <xf numFmtId="10" fontId="0" fillId="0" borderId="6" xfId="1" applyNumberFormat="1" applyFont="1" applyBorder="1" applyAlignment="1">
      <alignment horizontal="center"/>
    </xf>
    <xf numFmtId="0" fontId="3" fillId="0" borderId="10" xfId="0" applyFont="1" applyBorder="1" applyAlignment="1">
      <alignment wrapText="1"/>
    </xf>
    <xf numFmtId="168" fontId="0" fillId="0" borderId="11" xfId="1" applyNumberFormat="1" applyFont="1" applyBorder="1" applyAlignment="1">
      <alignment horizontal="center"/>
    </xf>
    <xf numFmtId="168" fontId="0" fillId="0" borderId="12" xfId="1" applyNumberFormat="1" applyFont="1" applyBorder="1" applyAlignment="1">
      <alignment horizontal="center"/>
    </xf>
    <xf numFmtId="0" fontId="0" fillId="0" borderId="0" xfId="0"/>
    <xf numFmtId="0" fontId="3" fillId="0" borderId="0" xfId="0" applyFont="1" applyAlignment="1">
      <alignment horizontal="center"/>
    </xf>
    <xf numFmtId="0" fontId="3" fillId="0" borderId="6" xfId="0" applyFont="1" applyBorder="1" applyAlignment="1">
      <alignment horizontal="center"/>
    </xf>
    <xf numFmtId="0" fontId="0" fillId="0" borderId="0" xfId="0" applyAlignment="1">
      <alignment wrapText="1"/>
    </xf>
    <xf numFmtId="0" fontId="6" fillId="0" borderId="0" xfId="0" applyFont="1" applyAlignment="1">
      <alignment horizontal="left" vertical="top" wrapText="1"/>
    </xf>
    <xf numFmtId="0" fontId="3" fillId="0" borderId="0" xfId="0" applyFont="1" applyAlignment="1">
      <alignment horizontal="center"/>
    </xf>
    <xf numFmtId="0" fontId="3" fillId="0" borderId="6" xfId="0" applyFont="1" applyBorder="1" applyAlignment="1">
      <alignment horizontal="center"/>
    </xf>
    <xf numFmtId="0" fontId="7" fillId="3" borderId="0" xfId="0" applyFont="1" applyFill="1" applyAlignment="1">
      <alignment horizontal="center"/>
    </xf>
    <xf numFmtId="164" fontId="3" fillId="0" borderId="0" xfId="0" applyNumberFormat="1" applyFont="1" applyAlignment="1">
      <alignment horizontal="center"/>
    </xf>
    <xf numFmtId="0" fontId="0" fillId="0" borderId="0" xfId="0" applyAlignment="1"/>
  </cellXfs>
  <cellStyles count="3">
    <cellStyle name="Comma" xfId="2" builtinId="3"/>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microsoft.com/office/2017/10/relationships/person" Target="persons/person.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F:\RATES\Bill%20and%20Rate%20Tracking%20Tool\2023%20Submissions\Aug%201%20Filing\Water%20Division%20Filing\Super%20Summary_Revenue%20&amp;%20Bill%20Calculator_8-1-2023.xlsx" TargetMode="External"/><Relationship Id="rId1" Type="http://schemas.openxmlformats.org/officeDocument/2006/relationships/externalLinkPath" Target="/RATES/Bill%20and%20Rate%20Tracking%20Tool/2023%20Submissions/Aug%201%20Filing/Water%20Division%20Filing/Super%20Summary_Revenue%20&amp;%20Bill%20Calculator_8-1-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structions"/>
      <sheetName val="Rev Req't_Last Adopted"/>
      <sheetName val="Proceeding_Summary"/>
      <sheetName val="Rev Req't_Base"/>
      <sheetName val="Total_Non-CAP_Avg"/>
      <sheetName val="Total_CAP_Avg"/>
      <sheetName val="Total_Non-CAP_Essential"/>
      <sheetName val="Total_CAP_Essential"/>
    </sheetNames>
    <sheetDataSet>
      <sheetData sheetId="0"/>
      <sheetData sheetId="1"/>
      <sheetData sheetId="2"/>
      <sheetData sheetId="3">
        <row r="3">
          <cell r="B3">
            <v>259615865.69391987</v>
          </cell>
        </row>
      </sheetData>
      <sheetData sheetId="4"/>
      <sheetData sheetId="5"/>
      <sheetData sheetId="6"/>
      <sheetData sheetId="7"/>
    </sheetDataSet>
  </externalBook>
</externalLink>
</file>

<file path=xl/persons/person.xml><?xml version="1.0" encoding="utf-8"?>
<personList xmlns="http://schemas.microsoft.com/office/spreadsheetml/2018/threadedcomments" xmlns:x="http://schemas.openxmlformats.org/spreadsheetml/2006/main">
  <person displayName="Ho, Jeremy" id="{53B929BB-7512-4342-A6D0-BE7233314553}" userId="S::Jeremy.Ho@cpuc.ca.gov::b3352b81-0f0c-4bb5-9f7f-33a168ccf984"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E3" dT="2023-02-08T21:58:13.76" personId="{53B929BB-7512-4342-A6D0-BE7233314553}" id="{A5DD07CA-81ED-4995-8A7C-0679FA9F2C8D}">
    <text>12 months prior column</text>
  </threadedComment>
  <threadedComment ref="T3" dT="2023-02-08T21:58:13.76" personId="{53B929BB-7512-4342-A6D0-BE7233314553}" id="{5C08CFDD-B117-4E59-9E1F-C164A63A34CD}">
    <text>12 months prior column</text>
  </threadedComment>
  <threadedComment ref="A4" dT="2023-02-02T23:36:56.28" personId="{53B929BB-7512-4342-A6D0-BE7233314553}" id="{686FC751-B6E8-41A5-9987-67DFE6A8F4C2}">
    <text>Do not change</text>
  </threadedComment>
  <threadedComment ref="B4" dT="2023-03-03T23:48:03.84" personId="{53B929BB-7512-4342-A6D0-BE7233314553}" id="{CB12F25B-8FED-4303-86A6-41A6A1DD1151}">
    <text>Most recent filing that shows latest Revenue Requirement</text>
  </threadedComment>
  <threadedComment ref="E4" dT="2023-02-02T23:36:31.18" personId="{53B929BB-7512-4342-A6D0-BE7233314553}" id="{5031BFCE-CBB7-45D6-B175-08CEE9D3C837}">
    <text>Input total authorized revenue at beginning of the year</text>
  </threadedComment>
  <threadedComment ref="E5" dT="2023-02-08T21:57:22.34" personId="{53B929BB-7512-4342-A6D0-BE7233314553}" id="{4C970E14-6CA7-4964-85D4-83D8487AF641}">
    <text>Incremental Revenue Requirements starting this row.</text>
  </threadedComment>
</ThreadedComments>
</file>

<file path=xl/threadedComments/threadedComment10.xml><?xml version="1.0" encoding="utf-8"?>
<ThreadedComments xmlns="http://schemas.microsoft.com/office/spreadsheetml/2018/threadedcomments" xmlns:x="http://schemas.openxmlformats.org/spreadsheetml/2006/main">
  <threadedComment ref="E3" dT="2023-02-08T21:58:13.76" personId="{53B929BB-7512-4342-A6D0-BE7233314553}" id="{A60BD967-1E9C-45A4-8614-AD0F438C77C7}">
    <text>12 months prior column</text>
  </threadedComment>
  <threadedComment ref="A4" dT="2023-02-02T23:36:56.28" personId="{53B929BB-7512-4342-A6D0-BE7233314553}" id="{231420AC-6954-4D38-A1E0-C4362AC75055}">
    <text>Do not change</text>
  </threadedComment>
  <threadedComment ref="B4" dT="2023-03-03T23:48:03.84" personId="{53B929BB-7512-4342-A6D0-BE7233314553}" id="{371BB5A5-DC44-40A8-9AE2-2AEE3CEC5D5D}">
    <text>Most recent filing that shows latest Revenue Requirement</text>
  </threadedComment>
  <threadedComment ref="E4" dT="2023-02-02T23:36:31.18" personId="{53B929BB-7512-4342-A6D0-BE7233314553}" id="{AE437010-5740-4FD9-AD41-66CFE82DD4FF}">
    <text>Input total authorized revenue at beginning of the year</text>
  </threadedComment>
  <threadedComment ref="E5" dT="2023-02-08T21:57:22.34" personId="{53B929BB-7512-4342-A6D0-BE7233314553}" id="{3B58BDB8-53B8-4728-B2B6-D9885F904CF2}">
    <text>Incremental Revenue Requirements starting this row.</text>
  </threadedComment>
</ThreadedComments>
</file>

<file path=xl/threadedComments/threadedComment11.xml><?xml version="1.0" encoding="utf-8"?>
<ThreadedComments xmlns="http://schemas.microsoft.com/office/spreadsheetml/2018/threadedcomments" xmlns:x="http://schemas.openxmlformats.org/spreadsheetml/2006/main">
  <threadedComment ref="E3" dT="2023-02-08T21:58:13.76" personId="{53B929BB-7512-4342-A6D0-BE7233314553}" id="{C15A4E68-9CE7-4906-9BB0-2C6B6BC14526}">
    <text>12 months prior column</text>
  </threadedComment>
  <threadedComment ref="A4" dT="2023-02-02T23:36:56.28" personId="{53B929BB-7512-4342-A6D0-BE7233314553}" id="{54E93EC1-7B0F-40E9-8094-30894B2359D3}">
    <text>Do not change</text>
  </threadedComment>
  <threadedComment ref="B4" dT="2023-03-03T23:48:03.84" personId="{53B929BB-7512-4342-A6D0-BE7233314553}" id="{9C463410-9393-4BFD-AEC2-FEC5DD0E22D6}">
    <text>Most recent filing that shows latest Revenue Requirement</text>
  </threadedComment>
  <threadedComment ref="E4" dT="2023-02-02T23:36:31.18" personId="{53B929BB-7512-4342-A6D0-BE7233314553}" id="{22C69231-2C9A-49AC-ABAA-CC7017CD2A03}">
    <text>Input total authorized revenue at beginning of the year</text>
  </threadedComment>
  <threadedComment ref="E5" dT="2023-02-08T21:57:22.34" personId="{53B929BB-7512-4342-A6D0-BE7233314553}" id="{DF06B82A-A890-4204-B623-FCCA6927BC6E}">
    <text>Incremental Revenue Requirements starting this row.</text>
  </threadedComment>
</ThreadedComments>
</file>

<file path=xl/threadedComments/threadedComment12.xml><?xml version="1.0" encoding="utf-8"?>
<ThreadedComments xmlns="http://schemas.microsoft.com/office/spreadsheetml/2018/threadedcomments" xmlns:x="http://schemas.openxmlformats.org/spreadsheetml/2006/main">
  <threadedComment ref="E3" dT="2023-02-08T21:58:13.76" personId="{53B929BB-7512-4342-A6D0-BE7233314553}" id="{EAEC94F0-F2D9-4451-B4B3-9D78A9CFD1C9}">
    <text>12 months prior column</text>
  </threadedComment>
  <threadedComment ref="A4" dT="2023-02-02T23:36:56.28" personId="{53B929BB-7512-4342-A6D0-BE7233314553}" id="{76D9701E-C154-4A49-9BD7-8D077085C49F}">
    <text>Do not change</text>
  </threadedComment>
  <threadedComment ref="B4" dT="2023-03-03T23:48:03.84" personId="{53B929BB-7512-4342-A6D0-BE7233314553}" id="{BFE20442-7A42-4CD4-8BFE-AD525C36FFF3}">
    <text>Most recent filing that shows latest Revenue Requirement</text>
  </threadedComment>
  <threadedComment ref="E4" dT="2023-02-02T23:36:31.18" personId="{53B929BB-7512-4342-A6D0-BE7233314553}" id="{5DFAABB9-9655-4FFC-8115-2B48238802A8}">
    <text>Input total authorized revenue at beginning of the year</text>
  </threadedComment>
  <threadedComment ref="E5" dT="2023-02-08T21:57:22.34" personId="{53B929BB-7512-4342-A6D0-BE7233314553}" id="{7434378C-F9D3-4D85-9942-71B6EB2C0A8D}">
    <text>Incremental Revenue Requirements starting this row.</text>
  </threadedComment>
</ThreadedComments>
</file>

<file path=xl/threadedComments/threadedComment13.xml><?xml version="1.0" encoding="utf-8"?>
<ThreadedComments xmlns="http://schemas.microsoft.com/office/spreadsheetml/2018/threadedcomments" xmlns:x="http://schemas.openxmlformats.org/spreadsheetml/2006/main">
  <threadedComment ref="E3" dT="2023-02-08T21:58:13.76" personId="{53B929BB-7512-4342-A6D0-BE7233314553}" id="{5C861B2B-1F8B-4836-9A99-30E14EED7036}">
    <text>12 months prior column</text>
  </threadedComment>
  <threadedComment ref="A4" dT="2023-02-02T23:36:56.28" personId="{53B929BB-7512-4342-A6D0-BE7233314553}" id="{26D5E0D7-AEE9-4BF3-8685-2FBDDF05AEE2}">
    <text>Do not change</text>
  </threadedComment>
  <threadedComment ref="B4" dT="2023-03-03T23:48:03.84" personId="{53B929BB-7512-4342-A6D0-BE7233314553}" id="{6A438EE2-512A-4607-8DA4-F9959C543238}">
    <text>Most recent filing that shows latest Revenue Requirement</text>
  </threadedComment>
  <threadedComment ref="E4" dT="2023-02-02T23:36:31.18" personId="{53B929BB-7512-4342-A6D0-BE7233314553}" id="{7D9B7C73-4AD0-43C2-8896-6B13CF3C665C}">
    <text>Input total authorized revenue at beginning of the year</text>
  </threadedComment>
  <threadedComment ref="E5" dT="2023-02-08T21:57:22.34" personId="{53B929BB-7512-4342-A6D0-BE7233314553}" id="{BB28A4FA-3239-4210-8E51-6E5698F1FBC9}">
    <text>Incremental Revenue Requirements starting this row.</text>
  </threadedComment>
</ThreadedComments>
</file>

<file path=xl/threadedComments/threadedComment14.xml><?xml version="1.0" encoding="utf-8"?>
<ThreadedComments xmlns="http://schemas.microsoft.com/office/spreadsheetml/2018/threadedcomments" xmlns:x="http://schemas.openxmlformats.org/spreadsheetml/2006/main">
  <threadedComment ref="E3" dT="2023-02-08T21:58:13.76" personId="{53B929BB-7512-4342-A6D0-BE7233314553}" id="{6E79C450-AF96-4955-BDB7-6E28813996E3}">
    <text>12 months prior column</text>
  </threadedComment>
  <threadedComment ref="A4" dT="2023-02-02T23:36:56.28" personId="{53B929BB-7512-4342-A6D0-BE7233314553}" id="{9F45CAD3-E0D0-41F7-BB79-84031762B0AD}">
    <text>Do not change</text>
  </threadedComment>
  <threadedComment ref="B4" dT="2023-03-03T23:48:03.84" personId="{53B929BB-7512-4342-A6D0-BE7233314553}" id="{81CFEEED-238E-4783-B142-A0806C10F767}">
    <text>Most recent filing that shows latest Revenue Requirement</text>
  </threadedComment>
  <threadedComment ref="E4" dT="2023-02-02T23:36:31.18" personId="{53B929BB-7512-4342-A6D0-BE7233314553}" id="{AF9EEE6E-81A0-4401-9AAD-EA25A538DC1F}">
    <text>Input total authorized revenue at beginning of the year</text>
  </threadedComment>
  <threadedComment ref="E5" dT="2023-02-08T21:57:22.34" personId="{53B929BB-7512-4342-A6D0-BE7233314553}" id="{460E6454-575D-4555-8F70-4016ED8E0BB7}">
    <text>Incremental Revenue Requirements starting this row.</text>
  </threadedComment>
</ThreadedComments>
</file>

<file path=xl/threadedComments/threadedComment15.xml><?xml version="1.0" encoding="utf-8"?>
<ThreadedComments xmlns="http://schemas.microsoft.com/office/spreadsheetml/2018/threadedcomments" xmlns:x="http://schemas.openxmlformats.org/spreadsheetml/2006/main">
  <threadedComment ref="E3" dT="2023-02-08T21:58:13.76" personId="{53B929BB-7512-4342-A6D0-BE7233314553}" id="{994421A2-403F-4C93-8E1C-D35872467D19}">
    <text>12 months prior column</text>
  </threadedComment>
  <threadedComment ref="A4" dT="2023-02-02T23:36:56.28" personId="{53B929BB-7512-4342-A6D0-BE7233314553}" id="{E177BD15-6675-4F43-9E1C-F62A868E7709}">
    <text>Do not change</text>
  </threadedComment>
  <threadedComment ref="B4" dT="2023-03-03T23:48:03.84" personId="{53B929BB-7512-4342-A6D0-BE7233314553}" id="{D64F21B1-3777-45DF-9927-A6DB8CDB959A}">
    <text>Most recent filing that shows latest Revenue Requirement</text>
  </threadedComment>
  <threadedComment ref="E4" dT="2023-02-02T23:36:31.18" personId="{53B929BB-7512-4342-A6D0-BE7233314553}" id="{29430CE3-5975-4A5E-B554-071332BC20B4}">
    <text>Input total authorized revenue at beginning of the year</text>
  </threadedComment>
  <threadedComment ref="E5" dT="2023-02-08T21:57:22.34" personId="{53B929BB-7512-4342-A6D0-BE7233314553}" id="{87468843-F6E7-4D71-815B-D84748BF9CBC}">
    <text>Incremental Revenue Requirements starting this row.</text>
  </threadedComment>
</ThreadedComments>
</file>

<file path=xl/threadedComments/threadedComment2.xml><?xml version="1.0" encoding="utf-8"?>
<ThreadedComments xmlns="http://schemas.microsoft.com/office/spreadsheetml/2018/threadedcomments" xmlns:x="http://schemas.openxmlformats.org/spreadsheetml/2006/main">
  <threadedComment ref="E3" dT="2023-02-08T21:58:13.76" personId="{53B929BB-7512-4342-A6D0-BE7233314553}" id="{8A01901A-A346-4189-8BF2-D0E0535F9E81}">
    <text>12 months prior column</text>
  </threadedComment>
  <threadedComment ref="A4" dT="2023-02-02T23:36:56.28" personId="{53B929BB-7512-4342-A6D0-BE7233314553}" id="{9974E89F-5798-43E5-BB8F-0E28DEDBD328}">
    <text>Do not change</text>
  </threadedComment>
  <threadedComment ref="B4" dT="2023-03-03T23:48:03.84" personId="{53B929BB-7512-4342-A6D0-BE7233314553}" id="{424F3526-71E9-4D08-9DA8-628ED779C99D}">
    <text>Most recent filing that shows latest Revenue Requirement</text>
  </threadedComment>
  <threadedComment ref="E6" dT="2023-02-08T21:57:22.34" personId="{53B929BB-7512-4342-A6D0-BE7233314553}" id="{EF041680-2A3B-4333-9219-5230D9F45B18}">
    <text>Incremental Revenue Requirements starting this row.</text>
  </threadedComment>
</ThreadedComments>
</file>

<file path=xl/threadedComments/threadedComment3.xml><?xml version="1.0" encoding="utf-8"?>
<ThreadedComments xmlns="http://schemas.microsoft.com/office/spreadsheetml/2018/threadedcomments" xmlns:x="http://schemas.openxmlformats.org/spreadsheetml/2006/main">
  <threadedComment ref="E3" dT="2023-02-08T21:58:13.76" personId="{53B929BB-7512-4342-A6D0-BE7233314553}" id="{B55521CD-7309-4451-AC71-A4623719E822}">
    <text>12 months prior column</text>
  </threadedComment>
  <threadedComment ref="A4" dT="2023-02-02T23:36:56.28" personId="{53B929BB-7512-4342-A6D0-BE7233314553}" id="{04D4216F-D8C8-4A6B-8D58-9DE082F52C63}">
    <text>Do not change</text>
  </threadedComment>
  <threadedComment ref="B4" dT="2023-03-03T23:48:03.84" personId="{53B929BB-7512-4342-A6D0-BE7233314553}" id="{DB787590-CD25-40E4-8F2B-406C179FCB73}">
    <text>Most recent filing that shows latest Revenue Requirement</text>
  </threadedComment>
  <threadedComment ref="E4" dT="2023-02-02T23:36:31.18" personId="{53B929BB-7512-4342-A6D0-BE7233314553}" id="{8AF94F2E-7060-41FB-B52A-D8D5E5EC1A89}">
    <text>Input total authorized revenue at beginning of the year</text>
  </threadedComment>
  <threadedComment ref="E5" dT="2023-02-08T21:57:22.34" personId="{53B929BB-7512-4342-A6D0-BE7233314553}" id="{8F54316C-1D4A-43B2-A7A4-A1EE0CF44E5B}">
    <text>Incremental Revenue Requirements starting this row.</text>
  </threadedComment>
</ThreadedComments>
</file>

<file path=xl/threadedComments/threadedComment4.xml><?xml version="1.0" encoding="utf-8"?>
<ThreadedComments xmlns="http://schemas.microsoft.com/office/spreadsheetml/2018/threadedcomments" xmlns:x="http://schemas.openxmlformats.org/spreadsheetml/2006/main">
  <threadedComment ref="E3" dT="2023-02-08T21:58:13.76" personId="{53B929BB-7512-4342-A6D0-BE7233314553}" id="{D2DDDC73-756A-4B7D-A060-B64E76BA9F54}">
    <text>12 months prior column</text>
  </threadedComment>
  <threadedComment ref="A4" dT="2023-02-02T23:36:56.28" personId="{53B929BB-7512-4342-A6D0-BE7233314553}" id="{0493C1A9-3B6B-4686-BCAF-09E0D9098867}">
    <text>Do not change</text>
  </threadedComment>
  <threadedComment ref="B4" dT="2023-03-03T23:48:03.84" personId="{53B929BB-7512-4342-A6D0-BE7233314553}" id="{C76C46F6-1B21-4506-8551-C9B9E1063AF1}">
    <text>Most recent filing that shows latest Revenue Requirement</text>
  </threadedComment>
  <threadedComment ref="E4" dT="2023-02-02T23:36:31.18" personId="{53B929BB-7512-4342-A6D0-BE7233314553}" id="{417E21CF-6587-424B-8A0F-0737BD328017}">
    <text>Input total authorized revenue at beginning of the year</text>
  </threadedComment>
  <threadedComment ref="E5" dT="2023-02-08T21:57:22.34" personId="{53B929BB-7512-4342-A6D0-BE7233314553}" id="{4EB809DF-2067-4027-86D3-146EEB1BC08B}">
    <text>Incremental Revenue Requirements starting this row.</text>
  </threadedComment>
</ThreadedComments>
</file>

<file path=xl/threadedComments/threadedComment5.xml><?xml version="1.0" encoding="utf-8"?>
<ThreadedComments xmlns="http://schemas.microsoft.com/office/spreadsheetml/2018/threadedcomments" xmlns:x="http://schemas.openxmlformats.org/spreadsheetml/2006/main">
  <threadedComment ref="E3" dT="2023-02-08T21:58:13.76" personId="{53B929BB-7512-4342-A6D0-BE7233314553}" id="{6A249D5C-D5ED-4957-A11C-B83BF13E7645}">
    <text>12 months prior column</text>
  </threadedComment>
  <threadedComment ref="A4" dT="2023-02-02T23:36:56.28" personId="{53B929BB-7512-4342-A6D0-BE7233314553}" id="{63A0B080-2D32-458E-8033-0108EB84D8BA}">
    <text>Do not change</text>
  </threadedComment>
  <threadedComment ref="B4" dT="2023-03-03T23:48:03.84" personId="{53B929BB-7512-4342-A6D0-BE7233314553}" id="{0459B686-7277-4BAA-A9B2-686F96BA8137}">
    <text>Most recent filing that shows latest Revenue Requirement</text>
  </threadedComment>
  <threadedComment ref="E4" dT="2023-02-02T23:36:31.18" personId="{53B929BB-7512-4342-A6D0-BE7233314553}" id="{4B1AACC2-1D04-44DE-82A0-A928DBD166D1}">
    <text>Input total authorized revenue at beginning of the year</text>
  </threadedComment>
  <threadedComment ref="E5" dT="2023-02-08T21:57:22.34" personId="{53B929BB-7512-4342-A6D0-BE7233314553}" id="{62C41312-50F7-4F75-ACBA-14EA3D5D2E65}">
    <text>Incremental Revenue Requirements starting this row.</text>
  </threadedComment>
</ThreadedComments>
</file>

<file path=xl/threadedComments/threadedComment6.xml><?xml version="1.0" encoding="utf-8"?>
<ThreadedComments xmlns="http://schemas.microsoft.com/office/spreadsheetml/2018/threadedcomments" xmlns:x="http://schemas.openxmlformats.org/spreadsheetml/2006/main">
  <threadedComment ref="E3" dT="2023-02-08T21:58:13.76" personId="{53B929BB-7512-4342-A6D0-BE7233314553}" id="{01CF876F-C182-4598-90C6-736925A1E5FF}">
    <text>12 months prior column</text>
  </threadedComment>
  <threadedComment ref="A4" dT="2023-02-02T23:36:56.28" personId="{53B929BB-7512-4342-A6D0-BE7233314553}" id="{484619DE-24EE-4273-9C81-B2EF671E317D}">
    <text>Do not change</text>
  </threadedComment>
  <threadedComment ref="B4" dT="2023-03-03T23:48:03.84" personId="{53B929BB-7512-4342-A6D0-BE7233314553}" id="{6724D219-CC85-44F1-A0AC-D5B8AACA02B0}">
    <text>Most recent filing that shows latest Revenue Requirement</text>
  </threadedComment>
  <threadedComment ref="E4" dT="2023-02-02T23:36:31.18" personId="{53B929BB-7512-4342-A6D0-BE7233314553}" id="{82EA329D-72B8-40B9-BD94-1FF2EBFC059D}">
    <text>Input total authorized revenue at beginning of the year</text>
  </threadedComment>
  <threadedComment ref="E5" dT="2023-02-08T21:57:22.34" personId="{53B929BB-7512-4342-A6D0-BE7233314553}" id="{F4112D5B-0355-4BA5-99E9-AAFBB623A3BD}">
    <text>Incremental Revenue Requirements starting this row.</text>
  </threadedComment>
</ThreadedComments>
</file>

<file path=xl/threadedComments/threadedComment7.xml><?xml version="1.0" encoding="utf-8"?>
<ThreadedComments xmlns="http://schemas.microsoft.com/office/spreadsheetml/2018/threadedcomments" xmlns:x="http://schemas.openxmlformats.org/spreadsheetml/2006/main">
  <threadedComment ref="E3" dT="2023-02-08T21:58:13.76" personId="{53B929BB-7512-4342-A6D0-BE7233314553}" id="{8DFF3535-45F9-44DC-818F-8FD02C963EB6}">
    <text>12 months prior column</text>
  </threadedComment>
  <threadedComment ref="A4" dT="2023-02-02T23:36:56.28" personId="{53B929BB-7512-4342-A6D0-BE7233314553}" id="{BB0009D7-68F3-400B-92FD-1A253409510A}">
    <text>Do not change</text>
  </threadedComment>
  <threadedComment ref="B4" dT="2023-03-03T23:48:03.84" personId="{53B929BB-7512-4342-A6D0-BE7233314553}" id="{EF5EF424-48E7-4497-A63C-19C01749497B}">
    <text>Most recent filing that shows latest Revenue Requirement</text>
  </threadedComment>
  <threadedComment ref="E4" dT="2023-02-02T23:36:31.18" personId="{53B929BB-7512-4342-A6D0-BE7233314553}" id="{A0162947-BA3D-4AF6-8E37-A90AA3DE90E7}">
    <text>Input total authorized revenue at beginning of the year</text>
  </threadedComment>
  <threadedComment ref="E5" dT="2023-02-08T21:57:22.34" personId="{53B929BB-7512-4342-A6D0-BE7233314553}" id="{46ABFE39-1594-4C43-A950-E235AB068B01}">
    <text>Incremental Revenue Requirements starting this row.</text>
  </threadedComment>
</ThreadedComments>
</file>

<file path=xl/threadedComments/threadedComment8.xml><?xml version="1.0" encoding="utf-8"?>
<ThreadedComments xmlns="http://schemas.microsoft.com/office/spreadsheetml/2018/threadedcomments" xmlns:x="http://schemas.openxmlformats.org/spreadsheetml/2006/main">
  <threadedComment ref="E3" dT="2023-02-08T21:58:13.76" personId="{53B929BB-7512-4342-A6D0-BE7233314553}" id="{97E64603-5186-4B5D-84FA-C4943C67318D}">
    <text>12 months prior column</text>
  </threadedComment>
  <threadedComment ref="A4" dT="2023-02-02T23:36:56.28" personId="{53B929BB-7512-4342-A6D0-BE7233314553}" id="{9A0B0804-7C21-4B46-915C-B825CFFEA5CC}">
    <text>Do not change</text>
  </threadedComment>
  <threadedComment ref="B4" dT="2023-03-03T23:48:03.84" personId="{53B929BB-7512-4342-A6D0-BE7233314553}" id="{254A1048-32C2-4C5A-82B8-44AD833D3303}">
    <text>Most recent filing that shows latest Revenue Requirement</text>
  </threadedComment>
  <threadedComment ref="E4" dT="2023-02-02T23:36:31.18" personId="{53B929BB-7512-4342-A6D0-BE7233314553}" id="{D5788D9E-635B-44F4-BF96-7E56A391210B}">
    <text>Input total authorized revenue at beginning of the year</text>
  </threadedComment>
  <threadedComment ref="E5" dT="2023-02-08T21:57:22.34" personId="{53B929BB-7512-4342-A6D0-BE7233314553}" id="{65C66C39-92FA-4E60-8165-8F71E1CBB0E8}">
    <text>Incremental Revenue Requirements starting this row.</text>
  </threadedComment>
</ThreadedComments>
</file>

<file path=xl/threadedComments/threadedComment9.xml><?xml version="1.0" encoding="utf-8"?>
<ThreadedComments xmlns="http://schemas.microsoft.com/office/spreadsheetml/2018/threadedcomments" xmlns:x="http://schemas.openxmlformats.org/spreadsheetml/2006/main">
  <threadedComment ref="E3" dT="2023-02-08T21:58:13.76" personId="{53B929BB-7512-4342-A6D0-BE7233314553}" id="{605CB764-CFC9-4903-925D-5968CDCB7D7E}">
    <text>12 months prior column</text>
  </threadedComment>
  <threadedComment ref="A4" dT="2023-02-02T23:36:56.28" personId="{53B929BB-7512-4342-A6D0-BE7233314553}" id="{7CDB3859-3C68-4106-8AD5-0A4E8198B5FA}">
    <text>Do not change</text>
  </threadedComment>
  <threadedComment ref="B4" dT="2023-03-03T23:48:03.84" personId="{53B929BB-7512-4342-A6D0-BE7233314553}" id="{CE8FDFF4-6578-4A9C-BA81-19BC0E796CB3}">
    <text>Most recent filing that shows latest Revenue Requirement</text>
  </threadedComment>
  <threadedComment ref="E4" dT="2023-02-02T23:36:31.18" personId="{53B929BB-7512-4342-A6D0-BE7233314553}" id="{079118A3-2CFB-421A-B644-62320B8339F4}">
    <text>Input total authorized revenue at beginning of the year</text>
  </threadedComment>
  <threadedComment ref="E5" dT="2023-02-08T21:57:22.34" personId="{53B929BB-7512-4342-A6D0-BE7233314553}" id="{0BAAFF72-3B73-44AE-8349-0317EBD1DC99}">
    <text>Incremental Revenue Requirements starting this row.</text>
  </threadedComment>
</ThreadedComments>
</file>

<file path=xl/worksheets/_rels/sheet10.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9.bin"/><Relationship Id="rId4" Type="http://schemas.microsoft.com/office/2017/10/relationships/threadedComment" Target="../threadedComments/threadedComment7.xml"/></Relationships>
</file>

<file path=xl/worksheets/_rels/sheet11.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0.bin"/><Relationship Id="rId4" Type="http://schemas.microsoft.com/office/2017/10/relationships/threadedComment" Target="../threadedComments/threadedComment8.xml"/></Relationships>
</file>

<file path=xl/worksheets/_rels/sheet12.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1.bin"/><Relationship Id="rId4" Type="http://schemas.microsoft.com/office/2017/10/relationships/threadedComment" Target="../threadedComments/threadedComment9.xml"/></Relationships>
</file>

<file path=xl/worksheets/_rels/sheet13.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2.bin"/><Relationship Id="rId4" Type="http://schemas.microsoft.com/office/2017/10/relationships/threadedComment" Target="../threadedComments/threadedComment10.xml"/></Relationships>
</file>

<file path=xl/worksheets/_rels/sheet14.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3.bin"/><Relationship Id="rId4" Type="http://schemas.microsoft.com/office/2017/10/relationships/threadedComment" Target="../threadedComments/threadedComment11.xml"/></Relationships>
</file>

<file path=xl/worksheets/_rels/sheet15.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4.bin"/><Relationship Id="rId4" Type="http://schemas.microsoft.com/office/2017/10/relationships/threadedComment" Target="../threadedComments/threadedComment12.xml"/></Relationships>
</file>

<file path=xl/worksheets/_rels/sheet16.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printerSettings" Target="../printerSettings/printerSettings15.bin"/><Relationship Id="rId4" Type="http://schemas.microsoft.com/office/2017/10/relationships/threadedComment" Target="../threadedComments/threadedComment13.xml"/></Relationships>
</file>

<file path=xl/worksheets/_rels/sheet17.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4.vml"/><Relationship Id="rId1" Type="http://schemas.openxmlformats.org/officeDocument/2006/relationships/printerSettings" Target="../printerSettings/printerSettings16.bin"/><Relationship Id="rId4" Type="http://schemas.microsoft.com/office/2017/10/relationships/threadedComment" Target="../threadedComments/threadedComment14.xml"/></Relationships>
</file>

<file path=xl/worksheets/_rels/sheet18.xml.rels><?xml version="1.0" encoding="UTF-8" standalone="yes"?>
<Relationships xmlns="http://schemas.openxmlformats.org/package/2006/relationships"><Relationship Id="rId3" Type="http://schemas.openxmlformats.org/officeDocument/2006/relationships/comments" Target="../comments15.xml"/><Relationship Id="rId2" Type="http://schemas.openxmlformats.org/officeDocument/2006/relationships/vmlDrawing" Target="../drawings/vmlDrawing15.vml"/><Relationship Id="rId1" Type="http://schemas.openxmlformats.org/officeDocument/2006/relationships/printerSettings" Target="../printerSettings/printerSettings17.bin"/><Relationship Id="rId4" Type="http://schemas.microsoft.com/office/2017/10/relationships/threadedComment" Target="../threadedComments/threadedComment15.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 Id="rId4" Type="http://schemas.microsoft.com/office/2017/10/relationships/threadedComment" Target="../threadedComments/threadedComment1.xml"/></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 Id="rId4" Type="http://schemas.microsoft.com/office/2017/10/relationships/threadedComment" Target="../threadedComments/threadedComment2.xml"/></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 Id="rId4" Type="http://schemas.microsoft.com/office/2017/10/relationships/threadedComment" Target="../threadedComments/threadedComment3.xml"/></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 Id="rId4" Type="http://schemas.microsoft.com/office/2017/10/relationships/threadedComment" Target="../threadedComments/threadedComment4.xml"/></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 Id="rId4" Type="http://schemas.microsoft.com/office/2017/10/relationships/threadedComment" Target="../threadedComments/threadedComment5.xml"/></Relationships>
</file>

<file path=xl/worksheets/_rels/sheet9.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 Id="rId4" Type="http://schemas.microsoft.com/office/2017/10/relationships/threadedComment" Target="../threadedComments/threadedComment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F07D83-1853-4287-A7E7-E6FEB848DA43}">
  <dimension ref="A1"/>
  <sheetViews>
    <sheetView workbookViewId="0"/>
  </sheetViews>
  <sheetFormatPr defaultRowHeight="15"/>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A5E7C1-7455-4D0F-8924-53472A9AF4EE}">
  <sheetPr>
    <tabColor theme="5" tint="0.39997558519241921"/>
  </sheetPr>
  <dimension ref="A1:Q54"/>
  <sheetViews>
    <sheetView view="pageBreakPreview" zoomScale="80" zoomScaleNormal="96" zoomScaleSheetLayoutView="80" workbookViewId="0">
      <selection activeCell="C21" sqref="C21"/>
    </sheetView>
  </sheetViews>
  <sheetFormatPr defaultRowHeight="15"/>
  <cols>
    <col min="1" max="1" width="44.140625" bestFit="1" customWidth="1"/>
    <col min="2" max="2" width="44.85546875" bestFit="1" customWidth="1"/>
    <col min="3" max="3" width="67.7109375" bestFit="1" customWidth="1"/>
    <col min="4" max="4" width="30.85546875" style="5" customWidth="1"/>
    <col min="5" max="5" width="11.85546875" style="4" bestFit="1" customWidth="1"/>
    <col min="6" max="6" width="10.140625" style="4" bestFit="1" customWidth="1"/>
    <col min="7" max="7" width="11.85546875" style="4" bestFit="1" customWidth="1"/>
    <col min="8" max="8" width="10.5703125" style="4" bestFit="1" customWidth="1"/>
    <col min="9" max="9" width="14.140625" style="4" bestFit="1" customWidth="1"/>
    <col min="10" max="10" width="17.7109375" style="5" bestFit="1" customWidth="1"/>
    <col min="11" max="11" width="17.28515625" style="5" customWidth="1"/>
    <col min="12" max="12" width="12.28515625" bestFit="1" customWidth="1"/>
    <col min="13" max="13" width="12.7109375" bestFit="1" customWidth="1"/>
    <col min="14" max="14" width="4.140625" bestFit="1" customWidth="1"/>
    <col min="15" max="15" width="10.140625" bestFit="1" customWidth="1"/>
    <col min="16" max="16" width="11.85546875" bestFit="1" customWidth="1"/>
    <col min="17" max="17" width="10.5703125" bestFit="1" customWidth="1"/>
  </cols>
  <sheetData>
    <row r="1" spans="1:17">
      <c r="A1" s="1" t="s">
        <v>36</v>
      </c>
      <c r="B1" s="2" t="s">
        <v>37</v>
      </c>
      <c r="C1" s="58"/>
      <c r="D1" s="3"/>
      <c r="L1" s="58"/>
      <c r="M1" s="58"/>
      <c r="N1" s="58"/>
      <c r="O1" s="58"/>
      <c r="P1" s="58"/>
      <c r="Q1" s="58"/>
    </row>
    <row r="2" spans="1:17">
      <c r="A2" s="1" t="s">
        <v>97</v>
      </c>
      <c r="B2" s="2" t="s">
        <v>39</v>
      </c>
      <c r="C2" s="59" t="str">
        <f>CONCATENATE(E3,"-",H3)</f>
        <v>2022-2025</v>
      </c>
      <c r="E2" s="66" t="s">
        <v>40</v>
      </c>
      <c r="F2" s="66"/>
      <c r="G2" s="66"/>
      <c r="H2" s="66"/>
      <c r="L2" s="58"/>
      <c r="M2" s="58"/>
      <c r="N2" s="58"/>
      <c r="O2" s="58"/>
      <c r="P2" s="58"/>
      <c r="Q2" s="58"/>
    </row>
    <row r="3" spans="1:17" s="7" customFormat="1" ht="45">
      <c r="A3" s="7" t="s">
        <v>41</v>
      </c>
      <c r="B3" s="7" t="s">
        <v>42</v>
      </c>
      <c r="C3" s="7" t="s">
        <v>43</v>
      </c>
      <c r="D3" s="7" t="s">
        <v>44</v>
      </c>
      <c r="E3" s="7">
        <v>2022</v>
      </c>
      <c r="F3" s="7">
        <v>2023</v>
      </c>
      <c r="G3" s="7">
        <v>2024</v>
      </c>
      <c r="H3" s="7">
        <v>2025</v>
      </c>
      <c r="I3" s="8" t="s">
        <v>45</v>
      </c>
      <c r="J3" s="7" t="s">
        <v>46</v>
      </c>
      <c r="K3" s="7" t="s">
        <v>47</v>
      </c>
    </row>
    <row r="4" spans="1:17">
      <c r="A4" s="9" t="s">
        <v>48</v>
      </c>
      <c r="B4" s="9" t="s">
        <v>98</v>
      </c>
      <c r="C4" s="9" t="s">
        <v>53</v>
      </c>
      <c r="D4" s="10"/>
      <c r="E4" s="11">
        <v>4212754</v>
      </c>
      <c r="F4" s="11"/>
      <c r="G4" s="11"/>
      <c r="H4" s="11"/>
      <c r="I4" s="12">
        <v>44579</v>
      </c>
      <c r="J4" s="12">
        <v>44624</v>
      </c>
      <c r="K4" s="16" t="s">
        <v>51</v>
      </c>
      <c r="L4" s="4"/>
      <c r="M4" s="58"/>
      <c r="N4" s="58"/>
      <c r="O4" s="58"/>
      <c r="P4" s="58"/>
      <c r="Q4" s="58"/>
    </row>
    <row r="5" spans="1:17">
      <c r="A5" s="13" t="s">
        <v>28</v>
      </c>
      <c r="B5" s="13" t="s">
        <v>99</v>
      </c>
      <c r="C5" s="13" t="s">
        <v>56</v>
      </c>
      <c r="D5" s="14" t="s">
        <v>54</v>
      </c>
      <c r="E5" s="15"/>
      <c r="F5" s="15"/>
      <c r="G5" s="15"/>
      <c r="H5" s="15"/>
      <c r="I5" s="16">
        <v>44760</v>
      </c>
      <c r="J5" s="16">
        <v>44791</v>
      </c>
      <c r="K5" s="14" t="s">
        <v>51</v>
      </c>
      <c r="L5" s="4"/>
      <c r="M5" s="5" t="s">
        <v>28</v>
      </c>
      <c r="N5" s="4">
        <f>SUMIF($A$5:$A50,$M5,E$5:E50)</f>
        <v>0</v>
      </c>
      <c r="O5" s="4">
        <f>SUMIF($A$5:$A50,$M5,F$5:F50)</f>
        <v>400157.18054245599</v>
      </c>
      <c r="P5" s="4">
        <f>SUMIF($A$5:$A50,$M5,G$5:G50)</f>
        <v>0</v>
      </c>
      <c r="Q5" s="4">
        <f>SUMIF($A$5:$A50,$M5,H$5:H50)</f>
        <v>0</v>
      </c>
    </row>
    <row r="6" spans="1:17">
      <c r="A6" s="13" t="s">
        <v>28</v>
      </c>
      <c r="B6" s="13" t="s">
        <v>60</v>
      </c>
      <c r="C6" s="13" t="s">
        <v>61</v>
      </c>
      <c r="D6" s="14" t="s">
        <v>57</v>
      </c>
      <c r="E6" s="15"/>
      <c r="F6" s="15">
        <v>379150</v>
      </c>
      <c r="G6" s="15"/>
      <c r="H6" s="15"/>
      <c r="I6" s="16">
        <v>44880</v>
      </c>
      <c r="J6" s="16">
        <v>44927</v>
      </c>
      <c r="K6" s="16" t="s">
        <v>51</v>
      </c>
      <c r="L6" s="4"/>
      <c r="M6" s="5" t="s">
        <v>29</v>
      </c>
      <c r="N6" s="4">
        <f>SUMIF($A$5:$A51,$M6,E$5:E51)</f>
        <v>0</v>
      </c>
      <c r="O6" s="4">
        <f>SUMIF($A$5:$A51,$M6,F$5:F51)</f>
        <v>0</v>
      </c>
      <c r="P6" s="4">
        <f>SUMIF($A$5:$A51,$M6,G$5:G51)</f>
        <v>0</v>
      </c>
      <c r="Q6" s="4">
        <f>SUMIF($A$5:$A51,$M6,H$5:H51)</f>
        <v>0</v>
      </c>
    </row>
    <row r="7" spans="1:17">
      <c r="A7" s="13" t="s">
        <v>28</v>
      </c>
      <c r="B7" s="13" t="s">
        <v>60</v>
      </c>
      <c r="C7" s="13" t="s">
        <v>62</v>
      </c>
      <c r="D7" s="14" t="s">
        <v>54</v>
      </c>
      <c r="E7" s="15"/>
      <c r="F7" s="15"/>
      <c r="G7" s="15"/>
      <c r="H7" s="15"/>
      <c r="I7" s="16">
        <v>44880</v>
      </c>
      <c r="J7" s="16">
        <v>44927</v>
      </c>
      <c r="K7" s="16" t="s">
        <v>51</v>
      </c>
      <c r="L7" s="4"/>
      <c r="M7" s="5" t="s">
        <v>30</v>
      </c>
      <c r="N7" s="4">
        <f>SUMIF($A$5:$A52,$M7,E$5:E52)</f>
        <v>0</v>
      </c>
      <c r="O7" s="4">
        <f>SUMIF($A$5:$A51,$M7,F$5:F51)</f>
        <v>0</v>
      </c>
      <c r="P7" s="4">
        <f>SUMIF($A$5:$A51,$M7,G$5:G51)</f>
        <v>1486951.819457544</v>
      </c>
      <c r="Q7" s="4">
        <f>SUMIF($A$5:$A51,$M7,H$5:H51)</f>
        <v>0</v>
      </c>
    </row>
    <row r="8" spans="1:17">
      <c r="A8" s="13" t="s">
        <v>28</v>
      </c>
      <c r="B8" s="13" t="s">
        <v>63</v>
      </c>
      <c r="C8" s="13" t="s">
        <v>64</v>
      </c>
      <c r="D8" s="14" t="s">
        <v>57</v>
      </c>
      <c r="E8" s="15"/>
      <c r="F8" s="15"/>
      <c r="G8" s="15"/>
      <c r="H8" s="15"/>
      <c r="I8" s="16">
        <v>44917</v>
      </c>
      <c r="J8" s="16">
        <v>44927</v>
      </c>
      <c r="K8" s="14" t="s">
        <v>51</v>
      </c>
      <c r="L8" s="4"/>
      <c r="M8" s="5" t="s">
        <v>31</v>
      </c>
      <c r="N8" s="4">
        <f>SUMIF($A$5:$A53,$M8,E$5:E53)</f>
        <v>0</v>
      </c>
      <c r="O8" s="4">
        <f>SUMIF($A$5:$A55,$M8,F$5:F55)</f>
        <v>0</v>
      </c>
      <c r="P8" s="4">
        <f>SUMIF($A$5:$A55,$M8,G$5:G55)</f>
        <v>0</v>
      </c>
      <c r="Q8" s="4">
        <f>SUMIF($A$5:$A55,$M8,H$5:H55)</f>
        <v>567824</v>
      </c>
    </row>
    <row r="9" spans="1:17">
      <c r="A9" s="13" t="s">
        <v>28</v>
      </c>
      <c r="B9" s="13" t="s">
        <v>65</v>
      </c>
      <c r="C9" s="13" t="s">
        <v>66</v>
      </c>
      <c r="D9" s="14" t="s">
        <v>57</v>
      </c>
      <c r="E9" s="15"/>
      <c r="F9" s="15">
        <v>21007.180542455986</v>
      </c>
      <c r="G9" s="15"/>
      <c r="H9" s="15"/>
      <c r="I9" s="16">
        <v>44974</v>
      </c>
      <c r="J9" s="16">
        <v>45004</v>
      </c>
      <c r="K9" s="14" t="s">
        <v>51</v>
      </c>
      <c r="L9" s="4"/>
      <c r="M9" s="58"/>
      <c r="N9" s="58"/>
      <c r="O9" s="58"/>
      <c r="P9" s="58"/>
      <c r="Q9" s="58"/>
    </row>
    <row r="10" spans="1:17">
      <c r="A10" s="13" t="s">
        <v>31</v>
      </c>
      <c r="B10" s="13" t="s">
        <v>71</v>
      </c>
      <c r="C10" s="13" t="s">
        <v>9</v>
      </c>
      <c r="D10" s="14" t="s">
        <v>57</v>
      </c>
      <c r="E10" s="15"/>
      <c r="F10" s="15"/>
      <c r="G10" s="15"/>
      <c r="H10" s="15"/>
      <c r="I10" s="16"/>
      <c r="J10" s="16">
        <v>45138</v>
      </c>
      <c r="K10" s="14" t="s">
        <v>51</v>
      </c>
      <c r="L10" s="4"/>
      <c r="M10" s="58"/>
      <c r="N10" s="58"/>
      <c r="O10" s="58"/>
      <c r="P10" s="58"/>
      <c r="Q10" s="58"/>
    </row>
    <row r="11" spans="1:17">
      <c r="A11" s="13" t="s">
        <v>30</v>
      </c>
      <c r="B11" s="13" t="s">
        <v>72</v>
      </c>
      <c r="C11" s="13" t="s">
        <v>73</v>
      </c>
      <c r="D11" s="14" t="s">
        <v>54</v>
      </c>
      <c r="E11" s="15"/>
      <c r="F11" s="15"/>
      <c r="G11" s="15">
        <v>1486951.819457544</v>
      </c>
      <c r="H11" s="15"/>
      <c r="I11" s="16"/>
      <c r="J11" s="16">
        <v>45292</v>
      </c>
      <c r="K11" s="14" t="s">
        <v>51</v>
      </c>
      <c r="L11" s="4"/>
      <c r="M11" s="58"/>
      <c r="N11" s="58"/>
      <c r="O11" s="58"/>
      <c r="P11" s="58"/>
      <c r="Q11" s="58"/>
    </row>
    <row r="12" spans="1:17">
      <c r="A12" s="13" t="s">
        <v>31</v>
      </c>
      <c r="B12" s="13" t="s">
        <v>71</v>
      </c>
      <c r="C12" s="13" t="s">
        <v>74</v>
      </c>
      <c r="D12" s="14" t="s">
        <v>54</v>
      </c>
      <c r="E12" s="15"/>
      <c r="F12" s="15"/>
      <c r="G12" s="15"/>
      <c r="H12" s="15"/>
      <c r="I12" s="16"/>
      <c r="J12" s="14"/>
      <c r="K12" s="14" t="s">
        <v>51</v>
      </c>
      <c r="L12" s="4"/>
      <c r="M12" s="5"/>
      <c r="N12" s="58"/>
      <c r="O12" s="58"/>
      <c r="P12" s="58"/>
      <c r="Q12" s="58"/>
    </row>
    <row r="13" spans="1:17">
      <c r="A13" s="13" t="s">
        <v>31</v>
      </c>
      <c r="B13" s="13" t="s">
        <v>71</v>
      </c>
      <c r="C13" s="13" t="s">
        <v>75</v>
      </c>
      <c r="D13" s="14" t="s">
        <v>57</v>
      </c>
      <c r="E13" s="15"/>
      <c r="F13" s="15"/>
      <c r="G13" s="15"/>
      <c r="H13" s="15"/>
      <c r="I13" s="16"/>
      <c r="J13" s="16"/>
      <c r="K13" s="14"/>
      <c r="L13" s="4"/>
      <c r="M13" s="58"/>
      <c r="N13" s="58"/>
      <c r="O13" s="58"/>
      <c r="P13" s="58"/>
      <c r="Q13" s="58"/>
    </row>
    <row r="14" spans="1:17">
      <c r="A14" s="13" t="s">
        <v>31</v>
      </c>
      <c r="B14" s="13" t="s">
        <v>71</v>
      </c>
      <c r="C14" s="13" t="s">
        <v>77</v>
      </c>
      <c r="D14" s="14" t="s">
        <v>57</v>
      </c>
      <c r="E14" s="15"/>
      <c r="F14" s="15"/>
      <c r="G14" s="15"/>
      <c r="H14" s="15"/>
      <c r="I14" s="16"/>
      <c r="J14" s="14"/>
      <c r="K14" s="14"/>
      <c r="L14" s="4"/>
      <c r="M14" s="58"/>
      <c r="N14" s="58"/>
      <c r="O14" s="58"/>
      <c r="P14" s="58"/>
      <c r="Q14" s="58"/>
    </row>
    <row r="15" spans="1:17">
      <c r="A15" s="13" t="s">
        <v>31</v>
      </c>
      <c r="B15" s="13" t="s">
        <v>72</v>
      </c>
      <c r="C15" s="13" t="s">
        <v>78</v>
      </c>
      <c r="D15" s="14" t="s">
        <v>54</v>
      </c>
      <c r="E15" s="15"/>
      <c r="F15" s="15"/>
      <c r="G15" s="15"/>
      <c r="H15" s="15">
        <v>567824</v>
      </c>
      <c r="I15" s="16"/>
      <c r="J15" s="16">
        <v>45658</v>
      </c>
      <c r="K15" s="14"/>
      <c r="L15" s="4"/>
      <c r="M15" s="58"/>
      <c r="N15" s="58"/>
      <c r="O15" s="58"/>
      <c r="P15" s="58"/>
      <c r="Q15" s="58"/>
    </row>
    <row r="16" spans="1:17">
      <c r="A16" s="13" t="s">
        <v>31</v>
      </c>
      <c r="B16" s="13" t="s">
        <v>71</v>
      </c>
      <c r="C16" s="13" t="s">
        <v>62</v>
      </c>
      <c r="D16" s="14" t="s">
        <v>54</v>
      </c>
      <c r="E16" s="15"/>
      <c r="F16" s="15"/>
      <c r="G16" s="15"/>
      <c r="H16" s="15"/>
      <c r="I16" s="16"/>
      <c r="J16" s="14"/>
      <c r="K16" s="14"/>
      <c r="L16" s="4"/>
      <c r="M16" s="58"/>
      <c r="N16" s="58"/>
      <c r="O16" s="58"/>
      <c r="P16" s="58"/>
      <c r="Q16" s="58"/>
    </row>
    <row r="17" spans="1:12">
      <c r="A17" s="13" t="s">
        <v>31</v>
      </c>
      <c r="B17" s="13" t="s">
        <v>71</v>
      </c>
      <c r="C17" s="13" t="s">
        <v>77</v>
      </c>
      <c r="D17" s="14" t="s">
        <v>57</v>
      </c>
      <c r="E17" s="15"/>
      <c r="F17" s="15"/>
      <c r="G17" s="15"/>
      <c r="H17" s="15"/>
      <c r="I17" s="16"/>
      <c r="J17" s="14"/>
      <c r="K17" s="14"/>
      <c r="L17" s="4"/>
    </row>
    <row r="18" spans="1:12">
      <c r="A18" s="13"/>
      <c r="B18" s="13"/>
      <c r="C18" s="13"/>
      <c r="D18" s="14"/>
      <c r="E18" s="15"/>
      <c r="F18" s="15"/>
      <c r="G18" s="15"/>
      <c r="H18" s="15"/>
      <c r="I18" s="15"/>
      <c r="J18" s="16"/>
      <c r="K18" s="14"/>
      <c r="L18" s="4"/>
    </row>
    <row r="19" spans="1:12">
      <c r="A19" s="13"/>
      <c r="B19" s="13"/>
      <c r="C19" s="13"/>
      <c r="D19" s="14"/>
      <c r="E19" s="15"/>
      <c r="F19" s="15"/>
      <c r="G19" s="15"/>
      <c r="H19" s="15"/>
      <c r="I19" s="15"/>
      <c r="J19" s="14"/>
      <c r="K19" s="14"/>
      <c r="L19" s="4"/>
    </row>
    <row r="20" spans="1:12">
      <c r="A20" s="13"/>
      <c r="B20" s="13"/>
      <c r="C20" s="13"/>
      <c r="D20" s="14"/>
      <c r="E20" s="15"/>
      <c r="F20" s="15"/>
      <c r="G20" s="15"/>
      <c r="H20" s="15"/>
      <c r="I20" s="15"/>
      <c r="J20" s="14"/>
      <c r="K20" s="14"/>
      <c r="L20" s="58"/>
    </row>
    <row r="21" spans="1:12">
      <c r="A21" s="13"/>
      <c r="B21" s="13"/>
      <c r="C21" s="13"/>
      <c r="D21" s="14"/>
      <c r="E21" s="15"/>
      <c r="F21" s="15"/>
      <c r="G21" s="15"/>
      <c r="H21" s="15"/>
      <c r="I21" s="15"/>
      <c r="J21" s="14"/>
      <c r="K21" s="14"/>
      <c r="L21" s="58"/>
    </row>
    <row r="22" spans="1:12">
      <c r="A22" s="13"/>
      <c r="B22" s="13"/>
      <c r="C22" s="13"/>
      <c r="D22" s="14"/>
      <c r="E22" s="15"/>
      <c r="F22" s="15"/>
      <c r="G22" s="15"/>
      <c r="H22" s="15"/>
      <c r="I22" s="15"/>
      <c r="J22" s="14"/>
      <c r="K22" s="14"/>
      <c r="L22" s="58"/>
    </row>
    <row r="23" spans="1:12">
      <c r="A23" s="13"/>
      <c r="B23" s="13"/>
      <c r="C23" s="13"/>
      <c r="D23" s="14"/>
      <c r="E23" s="15"/>
      <c r="F23" s="15"/>
      <c r="G23" s="15"/>
      <c r="H23" s="15"/>
      <c r="I23" s="15"/>
      <c r="J23" s="14"/>
      <c r="K23" s="14"/>
      <c r="L23" s="58"/>
    </row>
    <row r="24" spans="1:12">
      <c r="A24" s="13"/>
      <c r="B24" s="13"/>
      <c r="C24" s="13"/>
      <c r="D24" s="14"/>
      <c r="E24" s="15"/>
      <c r="F24" s="15"/>
      <c r="G24" s="15"/>
      <c r="H24" s="15"/>
      <c r="I24" s="15"/>
      <c r="J24" s="14"/>
      <c r="K24" s="14"/>
      <c r="L24" s="58"/>
    </row>
    <row r="25" spans="1:12">
      <c r="A25" s="13"/>
      <c r="B25" s="13"/>
      <c r="C25" s="13"/>
      <c r="D25" s="14"/>
      <c r="E25" s="15"/>
      <c r="F25" s="15"/>
      <c r="G25" s="15"/>
      <c r="H25" s="15"/>
      <c r="I25" s="15"/>
      <c r="J25" s="14"/>
      <c r="K25" s="14"/>
      <c r="L25" s="58"/>
    </row>
    <row r="26" spans="1:12">
      <c r="A26" s="13"/>
      <c r="B26" s="13"/>
      <c r="C26" s="13"/>
      <c r="D26" s="14"/>
      <c r="E26" s="15"/>
      <c r="F26" s="15"/>
      <c r="G26" s="15"/>
      <c r="H26" s="15"/>
      <c r="I26" s="15"/>
      <c r="J26" s="14"/>
      <c r="K26" s="14"/>
      <c r="L26" s="58"/>
    </row>
    <row r="27" spans="1:12">
      <c r="A27" s="13"/>
      <c r="B27" s="13"/>
      <c r="C27" s="13"/>
      <c r="D27" s="14"/>
      <c r="E27" s="15"/>
      <c r="F27" s="15"/>
      <c r="G27" s="15"/>
      <c r="H27" s="15"/>
      <c r="I27" s="15"/>
      <c r="J27" s="14"/>
      <c r="K27" s="14"/>
      <c r="L27" s="58"/>
    </row>
    <row r="28" spans="1:12">
      <c r="A28" s="13"/>
      <c r="B28" s="13"/>
      <c r="C28" s="13"/>
      <c r="D28" s="14"/>
      <c r="E28" s="15"/>
      <c r="F28" s="15"/>
      <c r="G28" s="15"/>
      <c r="H28" s="15"/>
      <c r="I28" s="15"/>
      <c r="J28" s="14"/>
      <c r="K28" s="14"/>
      <c r="L28" s="58"/>
    </row>
    <row r="29" spans="1:12">
      <c r="A29" s="13"/>
      <c r="B29" s="13"/>
      <c r="C29" s="13"/>
      <c r="D29" s="14"/>
      <c r="E29" s="15"/>
      <c r="F29" s="15"/>
      <c r="G29" s="15"/>
      <c r="H29" s="15"/>
      <c r="I29" s="15"/>
      <c r="J29" s="14"/>
      <c r="K29" s="14"/>
      <c r="L29" s="58"/>
    </row>
    <row r="30" spans="1:12">
      <c r="A30" s="13"/>
      <c r="B30" s="13"/>
      <c r="C30" s="13"/>
      <c r="D30" s="14"/>
      <c r="E30" s="15"/>
      <c r="F30" s="15"/>
      <c r="G30" s="15"/>
      <c r="H30" s="15"/>
      <c r="I30" s="15"/>
      <c r="J30" s="14"/>
      <c r="K30" s="14"/>
      <c r="L30" s="58"/>
    </row>
    <row r="31" spans="1:12">
      <c r="A31" s="13"/>
      <c r="B31" s="13"/>
      <c r="C31" s="13"/>
      <c r="D31" s="14"/>
      <c r="E31" s="15"/>
      <c r="F31" s="15"/>
      <c r="G31" s="15"/>
      <c r="H31" s="15"/>
      <c r="I31" s="15"/>
      <c r="J31" s="14"/>
      <c r="K31" s="14"/>
      <c r="L31" s="58"/>
    </row>
    <row r="32" spans="1:12">
      <c r="A32" s="13"/>
      <c r="B32" s="13"/>
      <c r="C32" s="13"/>
      <c r="D32" s="14"/>
      <c r="E32" s="15"/>
      <c r="F32" s="15"/>
      <c r="G32" s="15"/>
      <c r="H32" s="15"/>
      <c r="I32" s="15"/>
      <c r="J32" s="14"/>
      <c r="K32" s="14"/>
      <c r="L32" s="58"/>
    </row>
    <row r="33" spans="1:11">
      <c r="A33" s="13"/>
      <c r="B33" s="13"/>
      <c r="C33" s="13"/>
      <c r="D33" s="14"/>
      <c r="E33" s="15"/>
      <c r="F33" s="15"/>
      <c r="G33" s="15"/>
      <c r="H33" s="15"/>
      <c r="I33" s="15"/>
      <c r="J33" s="14"/>
      <c r="K33" s="14"/>
    </row>
    <row r="34" spans="1:11">
      <c r="A34" s="13"/>
      <c r="B34" s="13"/>
      <c r="C34" s="13"/>
      <c r="D34" s="14"/>
      <c r="E34" s="15"/>
      <c r="F34" s="15"/>
      <c r="G34" s="15"/>
      <c r="H34" s="15"/>
      <c r="I34" s="15"/>
      <c r="J34" s="14"/>
      <c r="K34" s="14"/>
    </row>
    <row r="35" spans="1:11">
      <c r="A35" s="13"/>
      <c r="B35" s="13"/>
      <c r="C35" s="13"/>
      <c r="D35" s="14"/>
      <c r="E35" s="15"/>
      <c r="F35" s="15"/>
      <c r="G35" s="15"/>
      <c r="H35" s="15"/>
      <c r="I35" s="15"/>
      <c r="J35" s="14"/>
      <c r="K35" s="14"/>
    </row>
    <row r="36" spans="1:11">
      <c r="A36" s="13"/>
      <c r="B36" s="13"/>
      <c r="C36" s="13"/>
      <c r="D36" s="14"/>
      <c r="E36" s="15"/>
      <c r="F36" s="15"/>
      <c r="G36" s="15"/>
      <c r="H36" s="15"/>
      <c r="I36" s="15"/>
      <c r="J36" s="14"/>
      <c r="K36" s="14"/>
    </row>
    <row r="37" spans="1:11">
      <c r="A37" s="13"/>
      <c r="B37" s="13"/>
      <c r="C37" s="13"/>
      <c r="D37" s="14"/>
      <c r="E37" s="15"/>
      <c r="F37" s="15"/>
      <c r="G37" s="15"/>
      <c r="H37" s="15"/>
      <c r="I37" s="15"/>
      <c r="J37" s="14"/>
      <c r="K37" s="14"/>
    </row>
    <row r="38" spans="1:11">
      <c r="A38" s="13"/>
      <c r="B38" s="13"/>
      <c r="C38" s="13"/>
      <c r="D38" s="14"/>
      <c r="E38" s="15"/>
      <c r="F38" s="15"/>
      <c r="G38" s="15"/>
      <c r="H38" s="15"/>
      <c r="I38" s="15"/>
      <c r="J38" s="14"/>
      <c r="K38" s="14"/>
    </row>
    <row r="39" spans="1:11">
      <c r="A39" s="13"/>
      <c r="B39" s="13"/>
      <c r="C39" s="13"/>
      <c r="D39" s="14"/>
      <c r="E39" s="15"/>
      <c r="F39" s="15"/>
      <c r="G39" s="15"/>
      <c r="H39" s="15"/>
      <c r="I39" s="15"/>
      <c r="J39" s="14"/>
      <c r="K39" s="14"/>
    </row>
    <row r="40" spans="1:11">
      <c r="A40" s="13"/>
      <c r="B40" s="13"/>
      <c r="C40" s="13"/>
      <c r="D40" s="14"/>
      <c r="E40" s="15"/>
      <c r="F40" s="15"/>
      <c r="G40" s="15"/>
      <c r="H40" s="15"/>
      <c r="I40" s="15"/>
      <c r="J40" s="14"/>
      <c r="K40" s="14"/>
    </row>
    <row r="41" spans="1:11">
      <c r="A41" s="13"/>
      <c r="B41" s="13"/>
      <c r="C41" s="13"/>
      <c r="D41" s="14"/>
      <c r="E41" s="15"/>
      <c r="F41" s="15"/>
      <c r="G41" s="15"/>
      <c r="H41" s="15"/>
      <c r="I41" s="15"/>
      <c r="J41" s="14"/>
      <c r="K41" s="14"/>
    </row>
    <row r="42" spans="1:11">
      <c r="A42" s="13"/>
      <c r="B42" s="13"/>
      <c r="C42" s="13"/>
      <c r="D42" s="14"/>
      <c r="E42" s="15"/>
      <c r="F42" s="15"/>
      <c r="G42" s="15"/>
      <c r="H42" s="15"/>
      <c r="I42" s="15"/>
      <c r="J42" s="14"/>
      <c r="K42" s="14"/>
    </row>
    <row r="43" spans="1:11">
      <c r="A43" s="13"/>
      <c r="B43" s="13"/>
      <c r="C43" s="13"/>
      <c r="D43" s="14"/>
      <c r="E43" s="15"/>
      <c r="F43" s="15"/>
      <c r="G43" s="15"/>
      <c r="H43" s="15"/>
      <c r="I43" s="15"/>
      <c r="J43" s="14"/>
      <c r="K43" s="14"/>
    </row>
    <row r="44" spans="1:11">
      <c r="A44" s="13"/>
      <c r="B44" s="13"/>
      <c r="C44" s="13"/>
      <c r="D44" s="14"/>
      <c r="E44" s="15"/>
      <c r="F44" s="15"/>
      <c r="G44" s="15"/>
      <c r="H44" s="15"/>
      <c r="I44" s="15"/>
      <c r="J44" s="14"/>
      <c r="K44" s="14"/>
    </row>
    <row r="45" spans="1:11">
      <c r="A45" s="13"/>
      <c r="B45" s="13"/>
      <c r="C45" s="13"/>
      <c r="D45" s="14"/>
      <c r="E45" s="15"/>
      <c r="F45" s="15"/>
      <c r="G45" s="15"/>
      <c r="H45" s="15"/>
      <c r="I45" s="15"/>
      <c r="J45" s="14"/>
      <c r="K45" s="14"/>
    </row>
    <row r="46" spans="1:11">
      <c r="A46" s="13"/>
      <c r="B46" s="13"/>
      <c r="C46" s="13"/>
      <c r="D46" s="14"/>
      <c r="E46" s="15"/>
      <c r="F46" s="15"/>
      <c r="G46" s="15"/>
      <c r="H46" s="15"/>
      <c r="I46" s="15"/>
      <c r="J46" s="14"/>
      <c r="K46" s="14"/>
    </row>
    <row r="47" spans="1:11">
      <c r="A47" s="13"/>
      <c r="B47" s="13"/>
      <c r="C47" s="13"/>
      <c r="D47" s="14"/>
      <c r="E47" s="15"/>
      <c r="F47" s="15"/>
      <c r="G47" s="15"/>
      <c r="H47" s="15"/>
      <c r="I47" s="15"/>
      <c r="J47" s="14"/>
      <c r="K47" s="14"/>
    </row>
    <row r="48" spans="1:11">
      <c r="A48" s="13"/>
      <c r="B48" s="13"/>
      <c r="C48" s="13"/>
      <c r="D48" s="14"/>
      <c r="E48" s="15"/>
      <c r="F48" s="15"/>
      <c r="G48" s="15"/>
      <c r="H48" s="15"/>
      <c r="I48" s="15"/>
      <c r="J48" s="14"/>
      <c r="K48" s="14"/>
    </row>
    <row r="49" spans="1:11">
      <c r="A49" s="13"/>
      <c r="B49" s="13"/>
      <c r="C49" s="13"/>
      <c r="D49" s="14"/>
      <c r="E49" s="15"/>
      <c r="F49" s="15"/>
      <c r="G49" s="15"/>
      <c r="H49" s="15"/>
      <c r="I49" s="15"/>
      <c r="J49" s="14"/>
      <c r="K49" s="14"/>
    </row>
    <row r="50" spans="1:11">
      <c r="A50" s="13"/>
      <c r="B50" s="13"/>
      <c r="C50" s="13"/>
      <c r="D50" s="14"/>
      <c r="E50" s="15"/>
      <c r="F50" s="15"/>
      <c r="G50" s="15"/>
      <c r="H50" s="15"/>
      <c r="I50" s="15"/>
      <c r="J50" s="14"/>
      <c r="K50" s="14"/>
    </row>
    <row r="51" spans="1:11">
      <c r="A51" s="17" t="s">
        <v>79</v>
      </c>
      <c r="B51" s="17" t="s">
        <v>79</v>
      </c>
      <c r="C51" s="17" t="s">
        <v>79</v>
      </c>
      <c r="D51" s="17" t="s">
        <v>79</v>
      </c>
      <c r="E51" s="17"/>
      <c r="F51" s="17"/>
      <c r="G51" s="17"/>
      <c r="H51" s="17"/>
      <c r="I51" s="17"/>
      <c r="J51" s="17" t="s">
        <v>79</v>
      </c>
      <c r="K51" s="17" t="s">
        <v>79</v>
      </c>
    </row>
    <row r="52" spans="1:11">
      <c r="A52" s="58"/>
      <c r="B52" s="58"/>
      <c r="C52" s="58"/>
      <c r="D52" s="18" t="s">
        <v>80</v>
      </c>
      <c r="E52" s="4">
        <f>SUM(E5:E50)</f>
        <v>0</v>
      </c>
      <c r="F52" s="4">
        <f t="shared" ref="F52:H52" si="0">SUM(F5:F50)</f>
        <v>400157.18054245599</v>
      </c>
      <c r="G52" s="4">
        <f t="shared" si="0"/>
        <v>1486951.819457544</v>
      </c>
      <c r="H52" s="4">
        <f t="shared" si="0"/>
        <v>567824</v>
      </c>
    </row>
    <row r="53" spans="1:11">
      <c r="A53" s="58"/>
      <c r="B53" s="58"/>
      <c r="C53" s="58"/>
      <c r="D53" s="18"/>
      <c r="E53" s="19"/>
      <c r="F53" s="20"/>
      <c r="G53" s="21"/>
      <c r="H53" s="21"/>
    </row>
    <row r="54" spans="1:11">
      <c r="A54" s="58"/>
      <c r="B54" s="58"/>
      <c r="C54" s="58" t="s">
        <v>81</v>
      </c>
      <c r="D54" s="22"/>
      <c r="E54" s="19"/>
      <c r="F54" s="19"/>
    </row>
  </sheetData>
  <mergeCells count="1">
    <mergeCell ref="E2:H2"/>
  </mergeCells>
  <pageMargins left="0.7" right="0.7" top="0.75" bottom="0.75" header="0.3" footer="0.3"/>
  <pageSetup scale="43" orientation="landscape"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85A231-5854-48B1-9298-FD616FFD7D94}">
  <sheetPr>
    <tabColor theme="5" tint="0.39997558519241921"/>
  </sheetPr>
  <dimension ref="A1:Q55"/>
  <sheetViews>
    <sheetView view="pageBreakPreview" topLeftCell="B1" zoomScale="90" zoomScaleNormal="96" zoomScaleSheetLayoutView="90" workbookViewId="0">
      <selection activeCell="D25" sqref="D25"/>
    </sheetView>
  </sheetViews>
  <sheetFormatPr defaultRowHeight="15"/>
  <cols>
    <col min="1" max="1" width="44.140625" bestFit="1" customWidth="1"/>
    <col min="2" max="2" width="44.85546875" bestFit="1" customWidth="1"/>
    <col min="3" max="3" width="67.7109375" bestFit="1" customWidth="1"/>
    <col min="4" max="4" width="25.140625" style="5" bestFit="1" customWidth="1"/>
    <col min="5" max="5" width="11.28515625" style="4" bestFit="1" customWidth="1"/>
    <col min="6" max="6" width="9" style="4" bestFit="1" customWidth="1"/>
    <col min="7" max="7" width="10.5703125" style="4" bestFit="1" customWidth="1"/>
    <col min="8" max="8" width="7.7109375" style="4" bestFit="1" customWidth="1"/>
    <col min="9" max="9" width="14.140625" style="4" bestFit="1" customWidth="1"/>
    <col min="10" max="10" width="17.7109375" style="5" bestFit="1" customWidth="1"/>
    <col min="11" max="11" width="12.7109375" style="5" bestFit="1" customWidth="1"/>
    <col min="12" max="12" width="12.28515625" bestFit="1" customWidth="1"/>
    <col min="13" max="13" width="12.7109375" bestFit="1" customWidth="1"/>
    <col min="14" max="14" width="9.140625" bestFit="1" customWidth="1"/>
    <col min="15" max="15" width="8" bestFit="1" customWidth="1"/>
    <col min="16" max="16" width="10.5703125" bestFit="1" customWidth="1"/>
    <col min="17" max="17" width="7.28515625" bestFit="1" customWidth="1"/>
  </cols>
  <sheetData>
    <row r="1" spans="1:17">
      <c r="A1" s="1" t="s">
        <v>36</v>
      </c>
      <c r="B1" s="2" t="s">
        <v>37</v>
      </c>
      <c r="C1" s="58"/>
      <c r="D1" s="3"/>
      <c r="L1" s="58"/>
      <c r="M1" s="58"/>
      <c r="N1" s="58"/>
      <c r="O1" s="58"/>
      <c r="P1" s="58"/>
      <c r="Q1" s="58"/>
    </row>
    <row r="2" spans="1:17">
      <c r="A2" s="1" t="s">
        <v>100</v>
      </c>
      <c r="B2" s="2" t="s">
        <v>39</v>
      </c>
      <c r="C2" s="59" t="str">
        <f>CONCATENATE(E3,"-",H3)</f>
        <v>2022-2025</v>
      </c>
      <c r="E2" s="66" t="s">
        <v>40</v>
      </c>
      <c r="F2" s="66"/>
      <c r="G2" s="66"/>
      <c r="H2" s="66"/>
      <c r="L2" s="58"/>
      <c r="M2" s="58"/>
      <c r="N2" s="58"/>
      <c r="O2" s="58"/>
      <c r="P2" s="58"/>
      <c r="Q2" s="58"/>
    </row>
    <row r="3" spans="1:17" s="7" customFormat="1" ht="45">
      <c r="A3" s="7" t="s">
        <v>41</v>
      </c>
      <c r="B3" s="7" t="s">
        <v>42</v>
      </c>
      <c r="C3" s="7" t="s">
        <v>43</v>
      </c>
      <c r="D3" s="7" t="s">
        <v>44</v>
      </c>
      <c r="E3" s="7">
        <v>2022</v>
      </c>
      <c r="F3" s="7">
        <v>2023</v>
      </c>
      <c r="G3" s="7">
        <v>2024</v>
      </c>
      <c r="H3" s="7">
        <v>2025</v>
      </c>
      <c r="I3" s="8" t="s">
        <v>45</v>
      </c>
      <c r="J3" s="7" t="s">
        <v>46</v>
      </c>
      <c r="K3" s="7" t="s">
        <v>47</v>
      </c>
    </row>
    <row r="4" spans="1:17">
      <c r="A4" s="9" t="s">
        <v>48</v>
      </c>
      <c r="B4" s="10" t="s">
        <v>101</v>
      </c>
      <c r="C4" s="9" t="s">
        <v>50</v>
      </c>
      <c r="D4" s="10"/>
      <c r="E4" s="11">
        <v>3116279.24</v>
      </c>
      <c r="F4" s="11"/>
      <c r="G4" s="11"/>
      <c r="H4" s="11"/>
      <c r="I4" s="12">
        <v>44188</v>
      </c>
      <c r="J4" s="12">
        <v>44197</v>
      </c>
      <c r="K4" s="10" t="s">
        <v>51</v>
      </c>
      <c r="L4" s="4"/>
      <c r="M4" s="58"/>
      <c r="N4" s="58"/>
      <c r="O4" s="58"/>
      <c r="P4" s="58"/>
      <c r="Q4" s="58"/>
    </row>
    <row r="5" spans="1:17">
      <c r="A5" s="13" t="s">
        <v>28</v>
      </c>
      <c r="B5" s="14" t="s">
        <v>88</v>
      </c>
      <c r="C5" s="13" t="s">
        <v>53</v>
      </c>
      <c r="D5" s="14" t="s">
        <v>54</v>
      </c>
      <c r="E5" s="15">
        <v>-16721.161006629467</v>
      </c>
      <c r="F5" s="15"/>
      <c r="G5" s="15"/>
      <c r="H5" s="15"/>
      <c r="I5" s="16">
        <v>44579</v>
      </c>
      <c r="J5" s="16">
        <v>44624</v>
      </c>
      <c r="K5" s="14" t="s">
        <v>51</v>
      </c>
      <c r="L5" s="4"/>
      <c r="M5" s="5" t="s">
        <v>28</v>
      </c>
      <c r="N5" s="4">
        <f>SUMIF($A$5:$A51,$M5,E$5:E51)</f>
        <v>-16721.161006629467</v>
      </c>
      <c r="O5" s="4">
        <f>SUMIF($A$5:$A51,$M5,F$5:F51)</f>
        <v>14359.050129827578</v>
      </c>
      <c r="P5" s="4">
        <f>SUMIF($A$5:$A51,$M5,G$5:G51)</f>
        <v>0</v>
      </c>
      <c r="Q5" s="4">
        <f>SUMIF($A$5:$A51,$M5,H$5:H51)</f>
        <v>0</v>
      </c>
    </row>
    <row r="6" spans="1:17">
      <c r="A6" s="13" t="s">
        <v>28</v>
      </c>
      <c r="B6" s="14" t="s">
        <v>89</v>
      </c>
      <c r="C6" s="13" t="s">
        <v>56</v>
      </c>
      <c r="D6" s="14" t="s">
        <v>57</v>
      </c>
      <c r="E6" s="15"/>
      <c r="F6" s="15"/>
      <c r="G6" s="15"/>
      <c r="H6" s="15"/>
      <c r="I6" s="16">
        <v>44760</v>
      </c>
      <c r="J6" s="16">
        <v>44791</v>
      </c>
      <c r="K6" s="16" t="s">
        <v>51</v>
      </c>
      <c r="L6" s="4"/>
      <c r="M6" s="5" t="s">
        <v>29</v>
      </c>
      <c r="N6" s="4">
        <f>SUMIF($A$5:$A52,$M6,E$5:E52)</f>
        <v>0</v>
      </c>
      <c r="O6" s="4">
        <f>SUMIF($A$5:$A52,$M6,F$5:F52)</f>
        <v>0</v>
      </c>
      <c r="P6" s="4">
        <f>SUMIF($A$5:$A52,$M6,G$5:G52)</f>
        <v>0</v>
      </c>
      <c r="Q6" s="4">
        <f>SUMIF($A$5:$A52,$M6,H$5:H52)</f>
        <v>0</v>
      </c>
    </row>
    <row r="7" spans="1:17">
      <c r="A7" s="13" t="s">
        <v>28</v>
      </c>
      <c r="B7" s="14" t="s">
        <v>90</v>
      </c>
      <c r="C7" s="13" t="s">
        <v>59</v>
      </c>
      <c r="D7" s="14" t="s">
        <v>57</v>
      </c>
      <c r="E7" s="15"/>
      <c r="F7" s="15"/>
      <c r="G7" s="15"/>
      <c r="H7" s="15"/>
      <c r="I7" s="16">
        <v>44805</v>
      </c>
      <c r="J7" s="16">
        <v>44805</v>
      </c>
      <c r="K7" s="16" t="s">
        <v>51</v>
      </c>
      <c r="L7" s="4"/>
      <c r="M7" s="5" t="s">
        <v>30</v>
      </c>
      <c r="N7" s="4">
        <f>SUMIF($A$5:$A52,$M7,E$5:E52)</f>
        <v>0</v>
      </c>
      <c r="O7" s="4">
        <f>SUMIF($A$5:$A52,$M7,F$5:F52)</f>
        <v>0</v>
      </c>
      <c r="P7" s="4">
        <f>SUMIF($A$5:$A52,$M7,G$5:G52)</f>
        <v>640538.46487680171</v>
      </c>
      <c r="Q7" s="4">
        <f>SUMIF($A$5:$A52,$M7,H$5:H52)</f>
        <v>0</v>
      </c>
    </row>
    <row r="8" spans="1:17">
      <c r="A8" s="13" t="s">
        <v>28</v>
      </c>
      <c r="B8" s="14" t="s">
        <v>91</v>
      </c>
      <c r="C8" s="13" t="s">
        <v>61</v>
      </c>
      <c r="D8" s="14" t="s">
        <v>54</v>
      </c>
      <c r="E8" s="15"/>
      <c r="F8" s="15">
        <v>178.28298181481659</v>
      </c>
      <c r="G8" s="15"/>
      <c r="H8" s="15"/>
      <c r="I8" s="16">
        <v>44880</v>
      </c>
      <c r="J8" s="16">
        <v>44927</v>
      </c>
      <c r="K8" s="16" t="s">
        <v>51</v>
      </c>
      <c r="L8" s="4"/>
      <c r="M8" s="5" t="s">
        <v>31</v>
      </c>
      <c r="N8" s="4">
        <f>SUMIF($A$5:$A56,$M8,E$5:E56)</f>
        <v>0</v>
      </c>
      <c r="O8" s="4">
        <f>SUMIF($A$5:$A56,$M8,F$5:F56)</f>
        <v>0</v>
      </c>
      <c r="P8" s="4">
        <f>SUMIF($A$5:$A56,$M8,G$5:G56)</f>
        <v>0</v>
      </c>
      <c r="Q8" s="4">
        <f>SUMIF($A$5:$A56,$M8,H$5:H56)</f>
        <v>-599</v>
      </c>
    </row>
    <row r="9" spans="1:17">
      <c r="A9" s="13" t="s">
        <v>28</v>
      </c>
      <c r="B9" s="14" t="s">
        <v>91</v>
      </c>
      <c r="C9" s="13" t="s">
        <v>62</v>
      </c>
      <c r="D9" s="14" t="s">
        <v>57</v>
      </c>
      <c r="E9" s="15"/>
      <c r="F9" s="15"/>
      <c r="G9" s="15"/>
      <c r="H9" s="15"/>
      <c r="I9" s="16">
        <v>44880</v>
      </c>
      <c r="J9" s="16">
        <v>44927</v>
      </c>
      <c r="K9" s="14" t="s">
        <v>51</v>
      </c>
      <c r="L9" s="4"/>
      <c r="M9" s="58"/>
      <c r="N9" s="58"/>
      <c r="O9" s="58"/>
      <c r="P9" s="58"/>
      <c r="Q9" s="58"/>
    </row>
    <row r="10" spans="1:17">
      <c r="A10" s="13" t="s">
        <v>28</v>
      </c>
      <c r="B10" s="14" t="s">
        <v>63</v>
      </c>
      <c r="C10" s="13" t="s">
        <v>64</v>
      </c>
      <c r="D10" s="14" t="s">
        <v>57</v>
      </c>
      <c r="E10" s="15"/>
      <c r="F10" s="15"/>
      <c r="G10" s="15"/>
      <c r="H10" s="15"/>
      <c r="I10" s="16">
        <v>44917</v>
      </c>
      <c r="J10" s="16">
        <v>44927</v>
      </c>
      <c r="K10" s="14" t="s">
        <v>51</v>
      </c>
      <c r="L10" s="4"/>
      <c r="M10" s="58"/>
      <c r="N10" s="58"/>
      <c r="O10" s="58"/>
      <c r="P10" s="58"/>
      <c r="Q10" s="58"/>
    </row>
    <row r="11" spans="1:17">
      <c r="A11" s="13" t="s">
        <v>28</v>
      </c>
      <c r="B11" s="14" t="s">
        <v>65</v>
      </c>
      <c r="C11" s="13" t="s">
        <v>66</v>
      </c>
      <c r="D11" s="14" t="s">
        <v>54</v>
      </c>
      <c r="E11" s="15"/>
      <c r="F11" s="15">
        <v>14180.767148012761</v>
      </c>
      <c r="G11" s="15"/>
      <c r="H11" s="15"/>
      <c r="I11" s="16">
        <v>44974</v>
      </c>
      <c r="J11" s="16">
        <v>45004</v>
      </c>
      <c r="K11" s="14" t="s">
        <v>51</v>
      </c>
      <c r="L11" s="4"/>
      <c r="M11" s="58"/>
      <c r="N11" s="58"/>
      <c r="O11" s="58"/>
      <c r="P11" s="58"/>
      <c r="Q11" s="58"/>
    </row>
    <row r="12" spans="1:17">
      <c r="A12" s="13" t="s">
        <v>28</v>
      </c>
      <c r="B12" s="14" t="s">
        <v>67</v>
      </c>
      <c r="C12" s="13" t="s">
        <v>68</v>
      </c>
      <c r="D12" s="14" t="s">
        <v>57</v>
      </c>
      <c r="E12" s="15"/>
      <c r="F12" s="15"/>
      <c r="G12" s="15"/>
      <c r="H12" s="15"/>
      <c r="I12" s="16">
        <v>45019</v>
      </c>
      <c r="J12" s="16">
        <v>45019</v>
      </c>
      <c r="K12" s="14" t="s">
        <v>51</v>
      </c>
      <c r="L12" s="4"/>
      <c r="M12" s="5"/>
      <c r="N12" s="58"/>
      <c r="O12" s="58"/>
      <c r="P12" s="58"/>
      <c r="Q12" s="58"/>
    </row>
    <row r="13" spans="1:17">
      <c r="A13" s="13" t="s">
        <v>29</v>
      </c>
      <c r="B13" s="14" t="s">
        <v>69</v>
      </c>
      <c r="C13" s="13" t="s">
        <v>70</v>
      </c>
      <c r="D13" s="14" t="s">
        <v>57</v>
      </c>
      <c r="E13" s="15"/>
      <c r="F13" s="15"/>
      <c r="G13" s="15"/>
      <c r="H13" s="15"/>
      <c r="I13" s="16">
        <v>45086</v>
      </c>
      <c r="J13" s="16">
        <v>45116</v>
      </c>
      <c r="K13" s="14" t="s">
        <v>51</v>
      </c>
      <c r="L13" s="4"/>
      <c r="M13" s="5"/>
      <c r="N13" s="58"/>
      <c r="O13" s="58"/>
      <c r="P13" s="58"/>
      <c r="Q13" s="58"/>
    </row>
    <row r="14" spans="1:17">
      <c r="A14" s="13" t="s">
        <v>31</v>
      </c>
      <c r="B14" s="14" t="s">
        <v>71</v>
      </c>
      <c r="C14" s="13" t="s">
        <v>9</v>
      </c>
      <c r="D14" s="14" t="s">
        <v>54</v>
      </c>
      <c r="E14" s="15"/>
      <c r="F14" s="15"/>
      <c r="G14" s="15"/>
      <c r="H14" s="15"/>
      <c r="I14" s="16"/>
      <c r="J14" s="16">
        <v>45138</v>
      </c>
      <c r="K14" s="14" t="s">
        <v>51</v>
      </c>
      <c r="L14" s="4"/>
      <c r="M14" s="58"/>
      <c r="N14" s="58"/>
      <c r="O14" s="58"/>
      <c r="P14" s="58"/>
      <c r="Q14" s="58"/>
    </row>
    <row r="15" spans="1:17">
      <c r="A15" s="13" t="s">
        <v>30</v>
      </c>
      <c r="B15" s="14" t="s">
        <v>72</v>
      </c>
      <c r="C15" s="13" t="s">
        <v>73</v>
      </c>
      <c r="D15" s="14" t="s">
        <v>54</v>
      </c>
      <c r="E15" s="15"/>
      <c r="F15" s="15"/>
      <c r="G15" s="15">
        <v>640538.46487680171</v>
      </c>
      <c r="H15" s="15"/>
      <c r="I15" s="16"/>
      <c r="J15" s="16">
        <v>45292</v>
      </c>
      <c r="K15" s="14"/>
      <c r="L15" s="4"/>
      <c r="M15" s="58"/>
      <c r="N15" s="58"/>
      <c r="O15" s="58"/>
      <c r="P15" s="58"/>
      <c r="Q15" s="58"/>
    </row>
    <row r="16" spans="1:17">
      <c r="A16" s="13" t="s">
        <v>31</v>
      </c>
      <c r="B16" s="14" t="s">
        <v>71</v>
      </c>
      <c r="C16" s="13" t="s">
        <v>74</v>
      </c>
      <c r="D16" s="14" t="s">
        <v>57</v>
      </c>
      <c r="E16" s="15"/>
      <c r="F16" s="15"/>
      <c r="G16" s="15"/>
      <c r="H16" s="15"/>
      <c r="I16" s="16"/>
      <c r="J16" s="14"/>
      <c r="K16" s="14"/>
      <c r="L16" s="4"/>
      <c r="M16" s="58"/>
      <c r="N16" s="58"/>
      <c r="O16" s="58"/>
      <c r="P16" s="58"/>
      <c r="Q16" s="58"/>
    </row>
    <row r="17" spans="1:12">
      <c r="A17" s="13" t="s">
        <v>31</v>
      </c>
      <c r="B17" s="14" t="s">
        <v>71</v>
      </c>
      <c r="C17" s="13" t="s">
        <v>75</v>
      </c>
      <c r="D17" s="14" t="s">
        <v>57</v>
      </c>
      <c r="E17" s="15"/>
      <c r="F17" s="15"/>
      <c r="G17" s="15"/>
      <c r="H17" s="15"/>
      <c r="I17" s="16"/>
      <c r="J17" s="14"/>
      <c r="K17" s="14"/>
      <c r="L17" s="4"/>
    </row>
    <row r="18" spans="1:12">
      <c r="A18" s="13" t="s">
        <v>31</v>
      </c>
      <c r="B18" s="14" t="s">
        <v>71</v>
      </c>
      <c r="C18" s="13" t="s">
        <v>76</v>
      </c>
      <c r="D18" s="14" t="s">
        <v>57</v>
      </c>
      <c r="E18" s="15"/>
      <c r="F18" s="15"/>
      <c r="G18" s="15"/>
      <c r="H18" s="15"/>
      <c r="I18" s="16"/>
      <c r="J18" s="14"/>
      <c r="K18" s="14"/>
      <c r="L18" s="4"/>
    </row>
    <row r="19" spans="1:12">
      <c r="A19" s="13" t="s">
        <v>31</v>
      </c>
      <c r="B19" s="14" t="s">
        <v>71</v>
      </c>
      <c r="C19" s="13" t="s">
        <v>77</v>
      </c>
      <c r="D19" s="14" t="s">
        <v>54</v>
      </c>
      <c r="E19" s="15"/>
      <c r="F19" s="15"/>
      <c r="G19" s="15"/>
      <c r="H19" s="15"/>
      <c r="I19" s="16"/>
      <c r="J19" s="14"/>
      <c r="K19" s="14"/>
      <c r="L19" s="4"/>
    </row>
    <row r="20" spans="1:12">
      <c r="A20" s="13" t="s">
        <v>31</v>
      </c>
      <c r="B20" s="14" t="s">
        <v>72</v>
      </c>
      <c r="C20" s="13" t="s">
        <v>78</v>
      </c>
      <c r="D20" s="14" t="s">
        <v>54</v>
      </c>
      <c r="E20" s="15"/>
      <c r="F20" s="15"/>
      <c r="G20" s="15"/>
      <c r="H20" s="15">
        <v>-599</v>
      </c>
      <c r="I20" s="15"/>
      <c r="J20" s="16">
        <v>45658</v>
      </c>
      <c r="K20" s="14"/>
      <c r="L20" s="4"/>
    </row>
    <row r="21" spans="1:12">
      <c r="A21" s="13" t="s">
        <v>31</v>
      </c>
      <c r="B21" s="14" t="s">
        <v>71</v>
      </c>
      <c r="C21" s="13" t="s">
        <v>62</v>
      </c>
      <c r="D21" s="14" t="s">
        <v>57</v>
      </c>
      <c r="E21" s="15"/>
      <c r="F21" s="15"/>
      <c r="G21" s="15"/>
      <c r="H21" s="15"/>
      <c r="I21" s="15"/>
      <c r="J21" s="14"/>
      <c r="K21" s="14"/>
      <c r="L21" s="58"/>
    </row>
    <row r="22" spans="1:12">
      <c r="A22" s="13" t="s">
        <v>31</v>
      </c>
      <c r="B22" s="14" t="s">
        <v>71</v>
      </c>
      <c r="C22" s="13" t="s">
        <v>77</v>
      </c>
      <c r="D22" s="14" t="s">
        <v>54</v>
      </c>
      <c r="E22" s="15"/>
      <c r="F22" s="15"/>
      <c r="G22" s="15"/>
      <c r="H22" s="15"/>
      <c r="I22" s="15"/>
      <c r="J22" s="14"/>
      <c r="K22" s="14"/>
      <c r="L22" s="58"/>
    </row>
    <row r="23" spans="1:12">
      <c r="A23" s="13"/>
      <c r="B23" s="13"/>
      <c r="C23" s="13"/>
      <c r="D23" s="14"/>
      <c r="E23" s="15"/>
      <c r="F23" s="15"/>
      <c r="G23" s="15"/>
      <c r="H23" s="15"/>
      <c r="I23" s="15"/>
      <c r="J23" s="14"/>
      <c r="K23" s="14"/>
      <c r="L23" s="58"/>
    </row>
    <row r="24" spans="1:12">
      <c r="A24" s="13"/>
      <c r="B24" s="13"/>
      <c r="C24" s="13"/>
      <c r="D24" s="14"/>
      <c r="E24" s="15"/>
      <c r="F24" s="15"/>
      <c r="G24" s="15"/>
      <c r="H24" s="15"/>
      <c r="I24" s="15"/>
      <c r="J24" s="14"/>
      <c r="K24" s="14"/>
      <c r="L24" s="58"/>
    </row>
    <row r="25" spans="1:12">
      <c r="A25" s="13"/>
      <c r="B25" s="13"/>
      <c r="C25" s="13"/>
      <c r="D25" s="14"/>
      <c r="E25" s="15"/>
      <c r="F25" s="15"/>
      <c r="G25" s="15"/>
      <c r="H25" s="15"/>
      <c r="I25" s="15"/>
      <c r="J25" s="14"/>
      <c r="K25" s="14"/>
      <c r="L25" s="58"/>
    </row>
    <row r="26" spans="1:12">
      <c r="A26" s="13"/>
      <c r="B26" s="13"/>
      <c r="C26" s="13"/>
      <c r="D26" s="14"/>
      <c r="E26" s="15"/>
      <c r="F26" s="15"/>
      <c r="G26" s="15"/>
      <c r="H26" s="15"/>
      <c r="I26" s="15"/>
      <c r="J26" s="14"/>
      <c r="K26" s="14"/>
      <c r="L26" s="58"/>
    </row>
    <row r="27" spans="1:12">
      <c r="A27" s="13"/>
      <c r="B27" s="13"/>
      <c r="C27" s="13"/>
      <c r="D27" s="14"/>
      <c r="E27" s="15"/>
      <c r="F27" s="15"/>
      <c r="G27" s="15"/>
      <c r="H27" s="15"/>
      <c r="I27" s="15"/>
      <c r="J27" s="14"/>
      <c r="K27" s="14"/>
      <c r="L27" s="58"/>
    </row>
    <row r="28" spans="1:12">
      <c r="A28" s="13"/>
      <c r="B28" s="13"/>
      <c r="C28" s="13"/>
      <c r="D28" s="14"/>
      <c r="E28" s="15"/>
      <c r="F28" s="15"/>
      <c r="G28" s="15"/>
      <c r="H28" s="15"/>
      <c r="I28" s="15"/>
      <c r="J28" s="14"/>
      <c r="K28" s="14"/>
      <c r="L28" s="58"/>
    </row>
    <row r="29" spans="1:12">
      <c r="A29" s="13"/>
      <c r="B29" s="13"/>
      <c r="C29" s="13"/>
      <c r="D29" s="14"/>
      <c r="E29" s="15"/>
      <c r="F29" s="15"/>
      <c r="G29" s="15"/>
      <c r="H29" s="15"/>
      <c r="I29" s="15"/>
      <c r="J29" s="14"/>
      <c r="K29" s="14"/>
      <c r="L29" s="58"/>
    </row>
    <row r="30" spans="1:12">
      <c r="A30" s="13"/>
      <c r="B30" s="13"/>
      <c r="C30" s="13"/>
      <c r="D30" s="14"/>
      <c r="E30" s="15"/>
      <c r="F30" s="15"/>
      <c r="G30" s="15"/>
      <c r="H30" s="15"/>
      <c r="I30" s="15"/>
      <c r="J30" s="14"/>
      <c r="K30" s="14"/>
      <c r="L30" s="58"/>
    </row>
    <row r="31" spans="1:12">
      <c r="A31" s="13"/>
      <c r="B31" s="13"/>
      <c r="C31" s="13"/>
      <c r="D31" s="14"/>
      <c r="E31" s="15"/>
      <c r="F31" s="15"/>
      <c r="G31" s="15"/>
      <c r="H31" s="15"/>
      <c r="I31" s="15"/>
      <c r="J31" s="14"/>
      <c r="K31" s="14"/>
      <c r="L31" s="58"/>
    </row>
    <row r="32" spans="1:12">
      <c r="A32" s="13"/>
      <c r="B32" s="13"/>
      <c r="C32" s="13"/>
      <c r="D32" s="14"/>
      <c r="E32" s="15"/>
      <c r="F32" s="15"/>
      <c r="G32" s="15"/>
      <c r="H32" s="15"/>
      <c r="I32" s="15"/>
      <c r="J32" s="14"/>
      <c r="K32" s="14"/>
      <c r="L32" s="58"/>
    </row>
    <row r="33" spans="1:11">
      <c r="A33" s="13"/>
      <c r="B33" s="13"/>
      <c r="C33" s="13"/>
      <c r="D33" s="14"/>
      <c r="E33" s="15"/>
      <c r="F33" s="15"/>
      <c r="G33" s="15"/>
      <c r="H33" s="15"/>
      <c r="I33" s="15"/>
      <c r="J33" s="14"/>
      <c r="K33" s="14"/>
    </row>
    <row r="34" spans="1:11">
      <c r="A34" s="13"/>
      <c r="B34" s="13"/>
      <c r="C34" s="13"/>
      <c r="D34" s="14"/>
      <c r="E34" s="15"/>
      <c r="F34" s="15"/>
      <c r="G34" s="15"/>
      <c r="H34" s="15"/>
      <c r="I34" s="15"/>
      <c r="J34" s="14"/>
      <c r="K34" s="14"/>
    </row>
    <row r="35" spans="1:11">
      <c r="A35" s="13"/>
      <c r="B35" s="13"/>
      <c r="C35" s="13"/>
      <c r="D35" s="14"/>
      <c r="E35" s="15"/>
      <c r="F35" s="15"/>
      <c r="G35" s="15"/>
      <c r="H35" s="15"/>
      <c r="I35" s="15"/>
      <c r="J35" s="14"/>
      <c r="K35" s="14"/>
    </row>
    <row r="36" spans="1:11">
      <c r="A36" s="13"/>
      <c r="B36" s="13"/>
      <c r="C36" s="13"/>
      <c r="D36" s="14"/>
      <c r="E36" s="15"/>
      <c r="F36" s="15"/>
      <c r="G36" s="15"/>
      <c r="H36" s="15"/>
      <c r="I36" s="15"/>
      <c r="J36" s="14"/>
      <c r="K36" s="14"/>
    </row>
    <row r="37" spans="1:11">
      <c r="A37" s="13"/>
      <c r="B37" s="13"/>
      <c r="C37" s="13"/>
      <c r="D37" s="14"/>
      <c r="E37" s="15"/>
      <c r="F37" s="15"/>
      <c r="G37" s="15"/>
      <c r="H37" s="15"/>
      <c r="I37" s="15"/>
      <c r="J37" s="14"/>
      <c r="K37" s="14"/>
    </row>
    <row r="38" spans="1:11">
      <c r="A38" s="13"/>
      <c r="B38" s="13"/>
      <c r="C38" s="13"/>
      <c r="D38" s="14"/>
      <c r="E38" s="15"/>
      <c r="F38" s="15"/>
      <c r="G38" s="15"/>
      <c r="H38" s="15"/>
      <c r="I38" s="15"/>
      <c r="J38" s="14"/>
      <c r="K38" s="14"/>
    </row>
    <row r="39" spans="1:11">
      <c r="A39" s="13"/>
      <c r="B39" s="13"/>
      <c r="C39" s="13"/>
      <c r="D39" s="14"/>
      <c r="E39" s="15"/>
      <c r="F39" s="15"/>
      <c r="G39" s="15"/>
      <c r="H39" s="15"/>
      <c r="I39" s="15"/>
      <c r="J39" s="14"/>
      <c r="K39" s="14"/>
    </row>
    <row r="40" spans="1:11">
      <c r="A40" s="13"/>
      <c r="B40" s="13"/>
      <c r="C40" s="13"/>
      <c r="D40" s="14"/>
      <c r="E40" s="15"/>
      <c r="F40" s="15"/>
      <c r="G40" s="15"/>
      <c r="H40" s="15"/>
      <c r="I40" s="15"/>
      <c r="J40" s="14"/>
      <c r="K40" s="14"/>
    </row>
    <row r="41" spans="1:11">
      <c r="A41" s="13"/>
      <c r="B41" s="13"/>
      <c r="C41" s="13"/>
      <c r="D41" s="14"/>
      <c r="E41" s="15"/>
      <c r="F41" s="15"/>
      <c r="G41" s="15"/>
      <c r="H41" s="15"/>
      <c r="I41" s="15"/>
      <c r="J41" s="14"/>
      <c r="K41" s="14"/>
    </row>
    <row r="42" spans="1:11">
      <c r="A42" s="13"/>
      <c r="B42" s="13"/>
      <c r="C42" s="13"/>
      <c r="D42" s="14"/>
      <c r="E42" s="15"/>
      <c r="F42" s="15"/>
      <c r="G42" s="15"/>
      <c r="H42" s="15"/>
      <c r="I42" s="15"/>
      <c r="J42" s="14"/>
      <c r="K42" s="14"/>
    </row>
    <row r="43" spans="1:11">
      <c r="A43" s="13"/>
      <c r="B43" s="13"/>
      <c r="C43" s="13"/>
      <c r="D43" s="14"/>
      <c r="E43" s="15"/>
      <c r="F43" s="15"/>
      <c r="G43" s="15"/>
      <c r="H43" s="15"/>
      <c r="I43" s="15"/>
      <c r="J43" s="14"/>
      <c r="K43" s="14"/>
    </row>
    <row r="44" spans="1:11">
      <c r="A44" s="13"/>
      <c r="B44" s="13"/>
      <c r="C44" s="13"/>
      <c r="D44" s="14"/>
      <c r="E44" s="15"/>
      <c r="F44" s="15"/>
      <c r="G44" s="15"/>
      <c r="H44" s="15"/>
      <c r="I44" s="15"/>
      <c r="J44" s="14"/>
      <c r="K44" s="14"/>
    </row>
    <row r="45" spans="1:11">
      <c r="A45" s="13"/>
      <c r="B45" s="13"/>
      <c r="C45" s="13"/>
      <c r="D45" s="14"/>
      <c r="E45" s="15"/>
      <c r="F45" s="15"/>
      <c r="G45" s="15"/>
      <c r="H45" s="15"/>
      <c r="I45" s="15"/>
      <c r="J45" s="14"/>
      <c r="K45" s="14"/>
    </row>
    <row r="46" spans="1:11">
      <c r="A46" s="13"/>
      <c r="B46" s="13"/>
      <c r="C46" s="13"/>
      <c r="D46" s="14"/>
      <c r="E46" s="15"/>
      <c r="F46" s="15"/>
      <c r="G46" s="15"/>
      <c r="H46" s="15"/>
      <c r="I46" s="15"/>
      <c r="J46" s="14"/>
      <c r="K46" s="14"/>
    </row>
    <row r="47" spans="1:11">
      <c r="A47" s="13"/>
      <c r="B47" s="13"/>
      <c r="C47" s="13"/>
      <c r="D47" s="14"/>
      <c r="E47" s="15"/>
      <c r="F47" s="15"/>
      <c r="G47" s="15"/>
      <c r="H47" s="15"/>
      <c r="I47" s="15"/>
      <c r="J47" s="14"/>
      <c r="K47" s="14"/>
    </row>
    <row r="48" spans="1:11">
      <c r="A48" s="13"/>
      <c r="B48" s="13"/>
      <c r="C48" s="13"/>
      <c r="D48" s="14"/>
      <c r="E48" s="15"/>
      <c r="F48" s="15"/>
      <c r="G48" s="15"/>
      <c r="H48" s="15"/>
      <c r="I48" s="15"/>
      <c r="J48" s="14"/>
      <c r="K48" s="14"/>
    </row>
    <row r="49" spans="1:11">
      <c r="A49" s="13"/>
      <c r="B49" s="13"/>
      <c r="C49" s="13"/>
      <c r="D49" s="14"/>
      <c r="E49" s="15"/>
      <c r="F49" s="15"/>
      <c r="G49" s="15"/>
      <c r="H49" s="15"/>
      <c r="I49" s="15"/>
      <c r="J49" s="14"/>
      <c r="K49" s="14"/>
    </row>
    <row r="50" spans="1:11">
      <c r="A50" s="13"/>
      <c r="B50" s="13"/>
      <c r="C50" s="13"/>
      <c r="D50" s="14"/>
      <c r="E50" s="15"/>
      <c r="F50" s="15"/>
      <c r="G50" s="15"/>
      <c r="H50" s="15"/>
      <c r="I50" s="15"/>
      <c r="J50" s="14"/>
      <c r="K50" s="14"/>
    </row>
    <row r="51" spans="1:11">
      <c r="A51" s="13"/>
      <c r="B51" s="13"/>
      <c r="C51" s="13"/>
      <c r="D51" s="14"/>
      <c r="E51" s="15"/>
      <c r="F51" s="15"/>
      <c r="G51" s="15"/>
      <c r="H51" s="15"/>
      <c r="I51" s="15"/>
      <c r="J51" s="14"/>
      <c r="K51" s="14"/>
    </row>
    <row r="52" spans="1:11">
      <c r="A52" s="17" t="s">
        <v>79</v>
      </c>
      <c r="B52" s="17" t="s">
        <v>79</v>
      </c>
      <c r="C52" s="17" t="s">
        <v>79</v>
      </c>
      <c r="D52" s="17" t="s">
        <v>79</v>
      </c>
      <c r="E52" s="17"/>
      <c r="F52" s="17"/>
      <c r="G52" s="17"/>
      <c r="H52" s="17"/>
      <c r="I52" s="17"/>
      <c r="J52" s="17" t="s">
        <v>79</v>
      </c>
      <c r="K52" s="17" t="s">
        <v>79</v>
      </c>
    </row>
    <row r="53" spans="1:11">
      <c r="A53" s="58"/>
      <c r="B53" s="58"/>
      <c r="C53" s="58"/>
      <c r="D53" s="18" t="s">
        <v>80</v>
      </c>
      <c r="E53" s="4">
        <f>SUM(E5:E51)</f>
        <v>-16721.161006629467</v>
      </c>
      <c r="F53" s="4">
        <f t="shared" ref="F53:H53" si="0">SUM(F5:F51)</f>
        <v>14359.050129827578</v>
      </c>
      <c r="G53" s="4">
        <f t="shared" si="0"/>
        <v>640538.46487680171</v>
      </c>
      <c r="H53" s="4">
        <f t="shared" si="0"/>
        <v>-599</v>
      </c>
    </row>
    <row r="54" spans="1:11">
      <c r="A54" s="58"/>
      <c r="B54" s="58"/>
      <c r="C54" s="58"/>
      <c r="D54" s="18"/>
      <c r="E54" s="19"/>
      <c r="F54" s="20"/>
      <c r="G54" s="21"/>
      <c r="H54" s="21"/>
    </row>
    <row r="55" spans="1:11">
      <c r="A55" s="58"/>
      <c r="B55" s="58"/>
      <c r="C55" s="58" t="s">
        <v>81</v>
      </c>
      <c r="D55" s="22"/>
      <c r="E55" s="19"/>
      <c r="F55" s="19"/>
    </row>
  </sheetData>
  <mergeCells count="1">
    <mergeCell ref="E2:H2"/>
  </mergeCells>
  <pageMargins left="0.7" right="0.7" top="0.75" bottom="0.75" header="0.3" footer="0.3"/>
  <pageSetup scale="46" orientation="landscape"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DE6C64-4060-466F-AB18-C1EEA3D409BF}">
  <sheetPr>
    <tabColor theme="5" tint="0.39997558519241921"/>
  </sheetPr>
  <dimension ref="A1:Q55"/>
  <sheetViews>
    <sheetView view="pageBreakPreview" zoomScale="80" zoomScaleNormal="96" zoomScaleSheetLayoutView="80" workbookViewId="0">
      <selection activeCell="F16" sqref="F16"/>
    </sheetView>
  </sheetViews>
  <sheetFormatPr defaultRowHeight="15"/>
  <cols>
    <col min="1" max="1" width="44.140625" bestFit="1" customWidth="1"/>
    <col min="2" max="2" width="44.85546875" bestFit="1" customWidth="1"/>
    <col min="3" max="3" width="67.7109375" bestFit="1" customWidth="1"/>
    <col min="4" max="4" width="25.140625" style="5" bestFit="1" customWidth="1"/>
    <col min="5" max="5" width="10.85546875" style="4" bestFit="1" customWidth="1"/>
    <col min="6" max="6" width="9.42578125" style="4" bestFit="1" customWidth="1"/>
    <col min="7" max="8" width="10.140625" style="4" bestFit="1" customWidth="1"/>
    <col min="9" max="9" width="14.140625" style="4" bestFit="1" customWidth="1"/>
    <col min="10" max="10" width="17.7109375" style="5" bestFit="1" customWidth="1"/>
    <col min="11" max="11" width="12.7109375" style="5" bestFit="1" customWidth="1"/>
    <col min="12" max="12" width="11.85546875" bestFit="1" customWidth="1"/>
    <col min="13" max="13" width="12.7109375" bestFit="1" customWidth="1"/>
    <col min="14" max="15" width="9.42578125" bestFit="1" customWidth="1"/>
    <col min="16" max="17" width="10.140625" bestFit="1" customWidth="1"/>
  </cols>
  <sheetData>
    <row r="1" spans="1:17">
      <c r="A1" s="1" t="s">
        <v>36</v>
      </c>
      <c r="B1" s="2" t="s">
        <v>37</v>
      </c>
      <c r="C1" s="58"/>
      <c r="D1" s="3"/>
      <c r="L1" s="58"/>
      <c r="M1" s="58"/>
      <c r="N1" s="58"/>
      <c r="O1" s="58"/>
      <c r="P1" s="58"/>
      <c r="Q1" s="58"/>
    </row>
    <row r="2" spans="1:17">
      <c r="A2" s="1" t="s">
        <v>102</v>
      </c>
      <c r="B2" s="2" t="s">
        <v>39</v>
      </c>
      <c r="C2" s="59" t="str">
        <f>CONCATENATE(E3,"-",H3)</f>
        <v>2022-2025</v>
      </c>
      <c r="E2" s="66" t="s">
        <v>40</v>
      </c>
      <c r="F2" s="66"/>
      <c r="G2" s="66"/>
      <c r="H2" s="66"/>
      <c r="L2" s="58"/>
      <c r="M2" s="58"/>
      <c r="N2" s="58"/>
      <c r="O2" s="58"/>
      <c r="P2" s="58"/>
      <c r="Q2" s="58"/>
    </row>
    <row r="3" spans="1:17" s="7" customFormat="1" ht="45">
      <c r="A3" s="7" t="s">
        <v>41</v>
      </c>
      <c r="B3" s="7" t="s">
        <v>42</v>
      </c>
      <c r="C3" s="7" t="s">
        <v>43</v>
      </c>
      <c r="D3" s="7" t="s">
        <v>44</v>
      </c>
      <c r="E3" s="7">
        <v>2022</v>
      </c>
      <c r="F3" s="7">
        <v>2023</v>
      </c>
      <c r="G3" s="7">
        <v>2024</v>
      </c>
      <c r="H3" s="7">
        <v>2025</v>
      </c>
      <c r="I3" s="8" t="s">
        <v>45</v>
      </c>
      <c r="J3" s="7" t="s">
        <v>46</v>
      </c>
      <c r="K3" s="7" t="s">
        <v>47</v>
      </c>
    </row>
    <row r="4" spans="1:17">
      <c r="A4" s="9" t="s">
        <v>48</v>
      </c>
      <c r="B4" s="23" t="s">
        <v>101</v>
      </c>
      <c r="C4" s="9" t="s">
        <v>50</v>
      </c>
      <c r="D4" s="10"/>
      <c r="E4" s="11">
        <v>1200944.1070433487</v>
      </c>
      <c r="F4" s="11"/>
      <c r="G4" s="11"/>
      <c r="H4" s="11"/>
      <c r="I4" s="12">
        <v>44188</v>
      </c>
      <c r="J4" s="12">
        <v>44197</v>
      </c>
      <c r="K4" s="10" t="s">
        <v>51</v>
      </c>
      <c r="L4" s="4"/>
      <c r="M4" s="58"/>
      <c r="N4" s="58"/>
      <c r="O4" s="58"/>
      <c r="P4" s="58"/>
      <c r="Q4" s="58"/>
    </row>
    <row r="5" spans="1:17">
      <c r="A5" s="13" t="s">
        <v>28</v>
      </c>
      <c r="B5" s="24" t="s">
        <v>52</v>
      </c>
      <c r="C5" s="13" t="s">
        <v>53</v>
      </c>
      <c r="D5" s="14" t="s">
        <v>54</v>
      </c>
      <c r="E5" s="15">
        <v>93455.707049044548</v>
      </c>
      <c r="F5" s="15"/>
      <c r="G5" s="15"/>
      <c r="H5" s="15"/>
      <c r="I5" s="16">
        <v>44579</v>
      </c>
      <c r="J5" s="16">
        <v>44624</v>
      </c>
      <c r="K5" s="14" t="s">
        <v>51</v>
      </c>
      <c r="L5" s="4"/>
      <c r="M5" s="5" t="s">
        <v>28</v>
      </c>
      <c r="N5" s="4">
        <f>SUMIF($A$5:$A51,$M5,E$5:E51)</f>
        <v>93455.707049044548</v>
      </c>
      <c r="O5" s="4">
        <f>SUMIF($A$5:$A51,$M5,F$5:F51)</f>
        <v>78511.18602583115</v>
      </c>
      <c r="P5" s="4">
        <f>SUMIF($A$5:$A51,$M5,G$5:G51)</f>
        <v>0</v>
      </c>
      <c r="Q5" s="4">
        <f>SUMIF($A$5:$A51,$M5,H$5:H51)</f>
        <v>0</v>
      </c>
    </row>
    <row r="6" spans="1:17">
      <c r="A6" s="13" t="s">
        <v>28</v>
      </c>
      <c r="B6" s="24" t="s">
        <v>55</v>
      </c>
      <c r="C6" s="13" t="s">
        <v>56</v>
      </c>
      <c r="D6" s="14" t="s">
        <v>57</v>
      </c>
      <c r="E6" s="15"/>
      <c r="F6" s="15"/>
      <c r="G6" s="15"/>
      <c r="H6" s="15"/>
      <c r="I6" s="16">
        <v>44760</v>
      </c>
      <c r="J6" s="16">
        <v>44791</v>
      </c>
      <c r="K6" s="16" t="s">
        <v>51</v>
      </c>
      <c r="L6" s="4"/>
      <c r="M6" s="5" t="s">
        <v>29</v>
      </c>
      <c r="N6" s="4">
        <f>SUMIF($A$5:$A52,$M6,E$5:E52)</f>
        <v>0</v>
      </c>
      <c r="O6" s="4">
        <f>SUMIF($A$5:$A52,$M6,F$5:F52)</f>
        <v>0</v>
      </c>
      <c r="P6" s="4">
        <f>SUMIF($A$5:$A52,$M6,G$5:G52)</f>
        <v>0</v>
      </c>
      <c r="Q6" s="4">
        <f>SUMIF($A$5:$A52,$M6,H$5:H52)</f>
        <v>0</v>
      </c>
    </row>
    <row r="7" spans="1:17">
      <c r="A7" s="13" t="s">
        <v>28</v>
      </c>
      <c r="B7" s="24" t="s">
        <v>58</v>
      </c>
      <c r="C7" s="13" t="s">
        <v>59</v>
      </c>
      <c r="D7" s="14" t="s">
        <v>57</v>
      </c>
      <c r="E7" s="15"/>
      <c r="F7" s="15"/>
      <c r="G7" s="15"/>
      <c r="H7" s="15"/>
      <c r="I7" s="16">
        <v>44805</v>
      </c>
      <c r="J7" s="16">
        <v>44805</v>
      </c>
      <c r="K7" s="16" t="s">
        <v>51</v>
      </c>
      <c r="L7" s="4"/>
      <c r="M7" s="5" t="s">
        <v>30</v>
      </c>
      <c r="N7" s="4">
        <f>SUMIF($A$5:$A52,$M7,E$5:E52)</f>
        <v>0</v>
      </c>
      <c r="O7" s="4">
        <f>SUMIF($A$5:$A52,$M7,F$5:F52)</f>
        <v>0</v>
      </c>
      <c r="P7" s="4">
        <f>SUMIF($A$5:$A52,$M7,G$5:G52)</f>
        <v>142593.99988177558</v>
      </c>
      <c r="Q7" s="4">
        <f>SUMIF($A$5:$A52,$M7,H$5:H52)</f>
        <v>0</v>
      </c>
    </row>
    <row r="8" spans="1:17">
      <c r="A8" s="13" t="s">
        <v>28</v>
      </c>
      <c r="B8" s="24" t="s">
        <v>60</v>
      </c>
      <c r="C8" s="13" t="s">
        <v>61</v>
      </c>
      <c r="D8" s="14" t="s">
        <v>54</v>
      </c>
      <c r="E8" s="15"/>
      <c r="F8" s="15">
        <v>72258.954383075703</v>
      </c>
      <c r="G8" s="15"/>
      <c r="H8" s="15"/>
      <c r="I8" s="16">
        <v>44880</v>
      </c>
      <c r="J8" s="16">
        <v>44927</v>
      </c>
      <c r="K8" s="16" t="s">
        <v>51</v>
      </c>
      <c r="L8" s="4"/>
      <c r="M8" s="5" t="s">
        <v>31</v>
      </c>
      <c r="N8" s="4">
        <f>SUMIF($A$5:$A56,$M8,E$5:E56)</f>
        <v>0</v>
      </c>
      <c r="O8" s="4">
        <f>SUMIF($A$5:$A56,$M8,F$5:F56)</f>
        <v>0</v>
      </c>
      <c r="P8" s="4">
        <f>SUMIF($A$5:$A56,$M8,G$5:G56)</f>
        <v>0</v>
      </c>
      <c r="Q8" s="4">
        <f>SUMIF($A$5:$A56,$M8,H$5:H56)</f>
        <v>159323</v>
      </c>
    </row>
    <row r="9" spans="1:17">
      <c r="A9" s="13" t="s">
        <v>28</v>
      </c>
      <c r="B9" s="24" t="s">
        <v>60</v>
      </c>
      <c r="C9" s="13" t="s">
        <v>62</v>
      </c>
      <c r="D9" s="14" t="s">
        <v>57</v>
      </c>
      <c r="E9" s="15"/>
      <c r="F9" s="15"/>
      <c r="G9" s="15"/>
      <c r="H9" s="15"/>
      <c r="I9" s="16">
        <v>44880</v>
      </c>
      <c r="J9" s="16">
        <v>44927</v>
      </c>
      <c r="K9" s="14" t="s">
        <v>51</v>
      </c>
      <c r="L9" s="4"/>
      <c r="M9" s="58"/>
      <c r="N9" s="58"/>
      <c r="O9" s="58"/>
      <c r="P9" s="58"/>
      <c r="Q9" s="58"/>
    </row>
    <row r="10" spans="1:17">
      <c r="A10" s="13" t="s">
        <v>28</v>
      </c>
      <c r="B10" s="24" t="s">
        <v>63</v>
      </c>
      <c r="C10" s="13" t="s">
        <v>64</v>
      </c>
      <c r="D10" s="14" t="s">
        <v>57</v>
      </c>
      <c r="E10" s="15"/>
      <c r="F10" s="15"/>
      <c r="G10" s="15"/>
      <c r="H10" s="15"/>
      <c r="I10" s="16">
        <v>44917</v>
      </c>
      <c r="J10" s="16">
        <v>44927</v>
      </c>
      <c r="K10" s="14" t="s">
        <v>51</v>
      </c>
      <c r="L10" s="4"/>
      <c r="M10" s="58"/>
      <c r="N10" s="58"/>
      <c r="O10" s="58"/>
      <c r="P10" s="58"/>
      <c r="Q10" s="58"/>
    </row>
    <row r="11" spans="1:17">
      <c r="A11" s="13" t="s">
        <v>28</v>
      </c>
      <c r="B11" s="24" t="s">
        <v>65</v>
      </c>
      <c r="C11" s="13" t="s">
        <v>66</v>
      </c>
      <c r="D11" s="14" t="s">
        <v>54</v>
      </c>
      <c r="E11" s="15"/>
      <c r="F11" s="15">
        <v>6252.231642755447</v>
      </c>
      <c r="G11" s="15"/>
      <c r="H11" s="15"/>
      <c r="I11" s="16">
        <v>44974</v>
      </c>
      <c r="J11" s="16">
        <v>45004</v>
      </c>
      <c r="K11" s="14" t="s">
        <v>51</v>
      </c>
      <c r="L11" s="4"/>
      <c r="M11" s="58"/>
      <c r="N11" s="58"/>
      <c r="O11" s="58"/>
      <c r="P11" s="58"/>
      <c r="Q11" s="58"/>
    </row>
    <row r="12" spans="1:17">
      <c r="A12" s="13" t="s">
        <v>28</v>
      </c>
      <c r="B12" s="24" t="s">
        <v>67</v>
      </c>
      <c r="C12" s="13" t="s">
        <v>68</v>
      </c>
      <c r="D12" s="14" t="s">
        <v>57</v>
      </c>
      <c r="E12" s="15"/>
      <c r="F12" s="15"/>
      <c r="G12" s="15"/>
      <c r="H12" s="15"/>
      <c r="I12" s="16">
        <v>45019</v>
      </c>
      <c r="J12" s="16">
        <v>45019</v>
      </c>
      <c r="K12" s="14" t="s">
        <v>51</v>
      </c>
      <c r="L12" s="4"/>
      <c r="M12" s="5"/>
      <c r="N12" s="58"/>
      <c r="O12" s="58"/>
      <c r="P12" s="58"/>
      <c r="Q12" s="58"/>
    </row>
    <row r="13" spans="1:17">
      <c r="A13" s="13" t="s">
        <v>29</v>
      </c>
      <c r="B13" s="24" t="s">
        <v>69</v>
      </c>
      <c r="C13" s="13" t="s">
        <v>70</v>
      </c>
      <c r="D13" s="14" t="s">
        <v>57</v>
      </c>
      <c r="E13" s="15"/>
      <c r="F13" s="15"/>
      <c r="G13" s="15"/>
      <c r="H13" s="15"/>
      <c r="I13" s="16">
        <v>45086</v>
      </c>
      <c r="J13" s="16">
        <v>45116</v>
      </c>
      <c r="K13" s="14" t="s">
        <v>51</v>
      </c>
      <c r="L13" s="4"/>
      <c r="M13" s="5"/>
      <c r="N13" s="58"/>
      <c r="O13" s="58"/>
      <c r="P13" s="58"/>
      <c r="Q13" s="58"/>
    </row>
    <row r="14" spans="1:17">
      <c r="A14" s="13" t="s">
        <v>31</v>
      </c>
      <c r="B14" s="24" t="s">
        <v>71</v>
      </c>
      <c r="C14" s="13" t="s">
        <v>9</v>
      </c>
      <c r="D14" s="14" t="s">
        <v>54</v>
      </c>
      <c r="E14" s="15"/>
      <c r="F14" s="15"/>
      <c r="G14" s="15"/>
      <c r="H14" s="15"/>
      <c r="I14" s="16"/>
      <c r="J14" s="16">
        <v>45138</v>
      </c>
      <c r="K14" s="14" t="s">
        <v>51</v>
      </c>
      <c r="L14" s="4"/>
      <c r="M14" s="58"/>
      <c r="N14" s="58"/>
      <c r="O14" s="58"/>
      <c r="P14" s="58"/>
      <c r="Q14" s="58"/>
    </row>
    <row r="15" spans="1:17">
      <c r="A15" s="13" t="s">
        <v>30</v>
      </c>
      <c r="B15" s="24" t="s">
        <v>72</v>
      </c>
      <c r="C15" s="13" t="s">
        <v>73</v>
      </c>
      <c r="D15" s="14" t="s">
        <v>54</v>
      </c>
      <c r="E15" s="15"/>
      <c r="F15" s="15"/>
      <c r="G15" s="15">
        <v>142593.99988177558</v>
      </c>
      <c r="H15" s="15"/>
      <c r="I15" s="16"/>
      <c r="J15" s="16">
        <v>45292</v>
      </c>
      <c r="K15" s="14"/>
      <c r="L15" s="4"/>
      <c r="M15" s="58"/>
      <c r="N15" s="58"/>
      <c r="O15" s="58"/>
      <c r="P15" s="58"/>
      <c r="Q15" s="58"/>
    </row>
    <row r="16" spans="1:17">
      <c r="A16" s="13" t="s">
        <v>31</v>
      </c>
      <c r="B16" s="24" t="s">
        <v>71</v>
      </c>
      <c r="C16" s="13" t="s">
        <v>74</v>
      </c>
      <c r="D16" s="14" t="s">
        <v>57</v>
      </c>
      <c r="E16" s="15"/>
      <c r="F16" s="15"/>
      <c r="G16" s="15"/>
      <c r="H16" s="15"/>
      <c r="I16" s="16"/>
      <c r="J16" s="14"/>
      <c r="K16" s="14"/>
      <c r="L16" s="4"/>
      <c r="M16" s="58"/>
      <c r="N16" s="58"/>
      <c r="O16" s="58"/>
      <c r="P16" s="58"/>
      <c r="Q16" s="58"/>
    </row>
    <row r="17" spans="1:12">
      <c r="A17" s="13" t="s">
        <v>31</v>
      </c>
      <c r="B17" s="24" t="s">
        <v>71</v>
      </c>
      <c r="C17" s="13" t="s">
        <v>75</v>
      </c>
      <c r="D17" s="14" t="s">
        <v>57</v>
      </c>
      <c r="E17" s="15"/>
      <c r="F17" s="15"/>
      <c r="G17" s="15"/>
      <c r="H17" s="15"/>
      <c r="I17" s="16"/>
      <c r="J17" s="14"/>
      <c r="K17" s="14"/>
      <c r="L17" s="4"/>
    </row>
    <row r="18" spans="1:12">
      <c r="A18" s="13" t="s">
        <v>31</v>
      </c>
      <c r="B18" s="24" t="s">
        <v>71</v>
      </c>
      <c r="C18" s="13" t="s">
        <v>76</v>
      </c>
      <c r="D18" s="14" t="s">
        <v>57</v>
      </c>
      <c r="E18" s="15"/>
      <c r="F18" s="15"/>
      <c r="G18" s="15"/>
      <c r="H18" s="15"/>
      <c r="I18" s="16"/>
      <c r="J18" s="14"/>
      <c r="K18" s="14"/>
      <c r="L18" s="4"/>
    </row>
    <row r="19" spans="1:12">
      <c r="A19" s="13" t="s">
        <v>31</v>
      </c>
      <c r="B19" s="24" t="s">
        <v>71</v>
      </c>
      <c r="C19" s="13" t="s">
        <v>77</v>
      </c>
      <c r="D19" s="14" t="s">
        <v>54</v>
      </c>
      <c r="E19" s="15"/>
      <c r="F19" s="15"/>
      <c r="G19" s="15"/>
      <c r="H19" s="15"/>
      <c r="I19" s="16"/>
      <c r="J19" s="14"/>
      <c r="K19" s="14"/>
      <c r="L19" s="4"/>
    </row>
    <row r="20" spans="1:12">
      <c r="A20" s="13" t="s">
        <v>31</v>
      </c>
      <c r="B20" s="24" t="s">
        <v>72</v>
      </c>
      <c r="C20" s="13" t="s">
        <v>78</v>
      </c>
      <c r="D20" s="14" t="s">
        <v>54</v>
      </c>
      <c r="E20" s="15"/>
      <c r="F20" s="15"/>
      <c r="G20" s="15"/>
      <c r="H20" s="15">
        <v>159323</v>
      </c>
      <c r="I20" s="15"/>
      <c r="J20" s="16">
        <v>45658</v>
      </c>
      <c r="K20" s="14"/>
      <c r="L20" s="4"/>
    </row>
    <row r="21" spans="1:12">
      <c r="A21" s="13" t="s">
        <v>31</v>
      </c>
      <c r="B21" s="24" t="s">
        <v>71</v>
      </c>
      <c r="C21" s="13" t="s">
        <v>62</v>
      </c>
      <c r="D21" s="14" t="s">
        <v>57</v>
      </c>
      <c r="E21" s="15"/>
      <c r="F21" s="15"/>
      <c r="G21" s="15"/>
      <c r="H21" s="15"/>
      <c r="I21" s="15"/>
      <c r="J21" s="14"/>
      <c r="K21" s="14"/>
      <c r="L21" s="58"/>
    </row>
    <row r="22" spans="1:12">
      <c r="A22" s="13" t="s">
        <v>31</v>
      </c>
      <c r="B22" s="24" t="s">
        <v>71</v>
      </c>
      <c r="C22" s="13" t="s">
        <v>77</v>
      </c>
      <c r="D22" s="14" t="s">
        <v>54</v>
      </c>
      <c r="E22" s="15"/>
      <c r="F22" s="15"/>
      <c r="G22" s="15"/>
      <c r="H22" s="15"/>
      <c r="I22" s="15"/>
      <c r="J22" s="14"/>
      <c r="K22" s="14"/>
      <c r="L22" s="58"/>
    </row>
    <row r="23" spans="1:12">
      <c r="A23" s="13"/>
      <c r="B23" s="25"/>
      <c r="C23" s="13"/>
      <c r="D23" s="14"/>
      <c r="E23" s="15"/>
      <c r="F23" s="15"/>
      <c r="G23" s="15"/>
      <c r="H23" s="15"/>
      <c r="I23" s="15"/>
      <c r="J23" s="14"/>
      <c r="K23" s="14"/>
      <c r="L23" s="58"/>
    </row>
    <row r="24" spans="1:12">
      <c r="A24" s="13"/>
      <c r="B24" s="13"/>
      <c r="C24" s="13"/>
      <c r="D24" s="14"/>
      <c r="E24" s="15"/>
      <c r="F24" s="15"/>
      <c r="G24" s="15"/>
      <c r="H24" s="15"/>
      <c r="I24" s="15"/>
      <c r="J24" s="14"/>
      <c r="K24" s="14"/>
      <c r="L24" s="58"/>
    </row>
    <row r="25" spans="1:12">
      <c r="A25" s="13"/>
      <c r="B25" s="13"/>
      <c r="C25" s="13"/>
      <c r="D25" s="14"/>
      <c r="E25" s="15"/>
      <c r="F25" s="15"/>
      <c r="G25" s="15"/>
      <c r="H25" s="15"/>
      <c r="I25" s="15"/>
      <c r="J25" s="14"/>
      <c r="K25" s="14"/>
      <c r="L25" s="58"/>
    </row>
    <row r="26" spans="1:12">
      <c r="A26" s="13"/>
      <c r="B26" s="13"/>
      <c r="C26" s="13"/>
      <c r="D26" s="14"/>
      <c r="E26" s="15"/>
      <c r="F26" s="15"/>
      <c r="G26" s="15"/>
      <c r="H26" s="15"/>
      <c r="I26" s="15"/>
      <c r="J26" s="14"/>
      <c r="K26" s="14"/>
      <c r="L26" s="58"/>
    </row>
    <row r="27" spans="1:12">
      <c r="A27" s="13"/>
      <c r="B27" s="13"/>
      <c r="C27" s="13"/>
      <c r="D27" s="14"/>
      <c r="E27" s="15"/>
      <c r="F27" s="15"/>
      <c r="G27" s="15"/>
      <c r="H27" s="15"/>
      <c r="I27" s="15"/>
      <c r="J27" s="14"/>
      <c r="K27" s="14"/>
      <c r="L27" s="58"/>
    </row>
    <row r="28" spans="1:12">
      <c r="A28" s="13"/>
      <c r="B28" s="13"/>
      <c r="C28" s="13"/>
      <c r="D28" s="14"/>
      <c r="E28" s="15"/>
      <c r="F28" s="15"/>
      <c r="G28" s="15"/>
      <c r="H28" s="15"/>
      <c r="I28" s="15"/>
      <c r="J28" s="14"/>
      <c r="K28" s="14"/>
      <c r="L28" s="58"/>
    </row>
    <row r="29" spans="1:12">
      <c r="A29" s="13"/>
      <c r="B29" s="13"/>
      <c r="C29" s="13"/>
      <c r="D29" s="14"/>
      <c r="E29" s="15"/>
      <c r="F29" s="15"/>
      <c r="G29" s="15"/>
      <c r="H29" s="15"/>
      <c r="I29" s="15"/>
      <c r="J29" s="14"/>
      <c r="K29" s="14"/>
      <c r="L29" s="58"/>
    </row>
    <row r="30" spans="1:12">
      <c r="A30" s="13"/>
      <c r="B30" s="13"/>
      <c r="C30" s="13"/>
      <c r="D30" s="14"/>
      <c r="E30" s="15"/>
      <c r="F30" s="15"/>
      <c r="G30" s="15"/>
      <c r="H30" s="15"/>
      <c r="I30" s="15"/>
      <c r="J30" s="14"/>
      <c r="K30" s="14"/>
      <c r="L30" s="58"/>
    </row>
    <row r="31" spans="1:12">
      <c r="A31" s="13"/>
      <c r="B31" s="13"/>
      <c r="C31" s="13"/>
      <c r="D31" s="14"/>
      <c r="E31" s="15"/>
      <c r="F31" s="15"/>
      <c r="G31" s="15"/>
      <c r="H31" s="15"/>
      <c r="I31" s="15"/>
      <c r="J31" s="14"/>
      <c r="K31" s="14"/>
      <c r="L31" s="58"/>
    </row>
    <row r="32" spans="1:12">
      <c r="A32" s="13"/>
      <c r="B32" s="13"/>
      <c r="C32" s="13"/>
      <c r="D32" s="14"/>
      <c r="E32" s="15"/>
      <c r="F32" s="15"/>
      <c r="G32" s="15"/>
      <c r="H32" s="15"/>
      <c r="I32" s="15"/>
      <c r="J32" s="14"/>
      <c r="K32" s="14"/>
      <c r="L32" s="58"/>
    </row>
    <row r="33" spans="1:11">
      <c r="A33" s="13"/>
      <c r="B33" s="13"/>
      <c r="C33" s="13"/>
      <c r="D33" s="14"/>
      <c r="E33" s="15"/>
      <c r="F33" s="15"/>
      <c r="G33" s="15"/>
      <c r="H33" s="15"/>
      <c r="I33" s="15"/>
      <c r="J33" s="14"/>
      <c r="K33" s="14"/>
    </row>
    <row r="34" spans="1:11">
      <c r="A34" s="13"/>
      <c r="B34" s="13"/>
      <c r="C34" s="13"/>
      <c r="D34" s="14"/>
      <c r="E34" s="15"/>
      <c r="F34" s="15"/>
      <c r="G34" s="15"/>
      <c r="H34" s="15"/>
      <c r="I34" s="15"/>
      <c r="J34" s="14"/>
      <c r="K34" s="14"/>
    </row>
    <row r="35" spans="1:11">
      <c r="A35" s="13"/>
      <c r="B35" s="13"/>
      <c r="C35" s="13"/>
      <c r="D35" s="14"/>
      <c r="E35" s="15"/>
      <c r="F35" s="15"/>
      <c r="G35" s="15"/>
      <c r="H35" s="15"/>
      <c r="I35" s="15"/>
      <c r="J35" s="14"/>
      <c r="K35" s="14"/>
    </row>
    <row r="36" spans="1:11">
      <c r="A36" s="13"/>
      <c r="B36" s="13"/>
      <c r="C36" s="13"/>
      <c r="D36" s="14"/>
      <c r="E36" s="15"/>
      <c r="F36" s="15"/>
      <c r="G36" s="15"/>
      <c r="H36" s="15"/>
      <c r="I36" s="15"/>
      <c r="J36" s="14"/>
      <c r="K36" s="14"/>
    </row>
    <row r="37" spans="1:11">
      <c r="A37" s="13"/>
      <c r="B37" s="13"/>
      <c r="C37" s="13"/>
      <c r="D37" s="14"/>
      <c r="E37" s="15"/>
      <c r="F37" s="15"/>
      <c r="G37" s="15"/>
      <c r="H37" s="15"/>
      <c r="I37" s="15"/>
      <c r="J37" s="14"/>
      <c r="K37" s="14"/>
    </row>
    <row r="38" spans="1:11">
      <c r="A38" s="13"/>
      <c r="B38" s="13"/>
      <c r="C38" s="13"/>
      <c r="D38" s="14"/>
      <c r="E38" s="15"/>
      <c r="F38" s="15"/>
      <c r="G38" s="15"/>
      <c r="H38" s="15"/>
      <c r="I38" s="15"/>
      <c r="J38" s="14"/>
      <c r="K38" s="14"/>
    </row>
    <row r="39" spans="1:11">
      <c r="A39" s="13"/>
      <c r="B39" s="13"/>
      <c r="C39" s="13"/>
      <c r="D39" s="14"/>
      <c r="E39" s="15"/>
      <c r="F39" s="15"/>
      <c r="G39" s="15"/>
      <c r="H39" s="15"/>
      <c r="I39" s="15"/>
      <c r="J39" s="14"/>
      <c r="K39" s="14"/>
    </row>
    <row r="40" spans="1:11">
      <c r="A40" s="13"/>
      <c r="B40" s="13"/>
      <c r="C40" s="13"/>
      <c r="D40" s="14"/>
      <c r="E40" s="15"/>
      <c r="F40" s="15"/>
      <c r="G40" s="15"/>
      <c r="H40" s="15"/>
      <c r="I40" s="15"/>
      <c r="J40" s="14"/>
      <c r="K40" s="14"/>
    </row>
    <row r="41" spans="1:11">
      <c r="A41" s="13"/>
      <c r="B41" s="13"/>
      <c r="C41" s="13"/>
      <c r="D41" s="14"/>
      <c r="E41" s="15"/>
      <c r="F41" s="15"/>
      <c r="G41" s="15"/>
      <c r="H41" s="15"/>
      <c r="I41" s="15"/>
      <c r="J41" s="14"/>
      <c r="K41" s="14"/>
    </row>
    <row r="42" spans="1:11">
      <c r="A42" s="13"/>
      <c r="B42" s="13"/>
      <c r="C42" s="13"/>
      <c r="D42" s="14"/>
      <c r="E42" s="15"/>
      <c r="F42" s="15"/>
      <c r="G42" s="15"/>
      <c r="H42" s="15"/>
      <c r="I42" s="15"/>
      <c r="J42" s="14"/>
      <c r="K42" s="14"/>
    </row>
    <row r="43" spans="1:11">
      <c r="A43" s="13"/>
      <c r="B43" s="13"/>
      <c r="C43" s="13"/>
      <c r="D43" s="14"/>
      <c r="E43" s="15"/>
      <c r="F43" s="15"/>
      <c r="G43" s="15"/>
      <c r="H43" s="15"/>
      <c r="I43" s="15"/>
      <c r="J43" s="14"/>
      <c r="K43" s="14"/>
    </row>
    <row r="44" spans="1:11">
      <c r="A44" s="13"/>
      <c r="B44" s="13"/>
      <c r="C44" s="13"/>
      <c r="D44" s="14"/>
      <c r="E44" s="15"/>
      <c r="F44" s="15"/>
      <c r="G44" s="15"/>
      <c r="H44" s="15"/>
      <c r="I44" s="15"/>
      <c r="J44" s="14"/>
      <c r="K44" s="14"/>
    </row>
    <row r="45" spans="1:11">
      <c r="A45" s="13"/>
      <c r="B45" s="13"/>
      <c r="C45" s="13"/>
      <c r="D45" s="14"/>
      <c r="E45" s="15"/>
      <c r="F45" s="15"/>
      <c r="G45" s="15"/>
      <c r="H45" s="15"/>
      <c r="I45" s="15"/>
      <c r="J45" s="14"/>
      <c r="K45" s="14"/>
    </row>
    <row r="46" spans="1:11">
      <c r="A46" s="13"/>
      <c r="B46" s="13"/>
      <c r="C46" s="13"/>
      <c r="D46" s="14"/>
      <c r="E46" s="15"/>
      <c r="F46" s="15"/>
      <c r="G46" s="15"/>
      <c r="H46" s="15"/>
      <c r="I46" s="15"/>
      <c r="J46" s="14"/>
      <c r="K46" s="14"/>
    </row>
    <row r="47" spans="1:11">
      <c r="A47" s="13"/>
      <c r="B47" s="13"/>
      <c r="C47" s="13"/>
      <c r="D47" s="14"/>
      <c r="E47" s="15"/>
      <c r="F47" s="15"/>
      <c r="G47" s="15"/>
      <c r="H47" s="15"/>
      <c r="I47" s="15"/>
      <c r="J47" s="14"/>
      <c r="K47" s="14"/>
    </row>
    <row r="48" spans="1:11">
      <c r="A48" s="13"/>
      <c r="B48" s="13"/>
      <c r="C48" s="13"/>
      <c r="D48" s="14"/>
      <c r="E48" s="15"/>
      <c r="F48" s="15"/>
      <c r="G48" s="15"/>
      <c r="H48" s="15"/>
      <c r="I48" s="15"/>
      <c r="J48" s="14"/>
      <c r="K48" s="14"/>
    </row>
    <row r="49" spans="1:11">
      <c r="A49" s="13"/>
      <c r="B49" s="13"/>
      <c r="C49" s="13"/>
      <c r="D49" s="14"/>
      <c r="E49" s="15"/>
      <c r="F49" s="15"/>
      <c r="G49" s="15"/>
      <c r="H49" s="15"/>
      <c r="I49" s="15"/>
      <c r="J49" s="14"/>
      <c r="K49" s="14"/>
    </row>
    <row r="50" spans="1:11">
      <c r="A50" s="13"/>
      <c r="B50" s="13"/>
      <c r="C50" s="13"/>
      <c r="D50" s="14"/>
      <c r="E50" s="15"/>
      <c r="F50" s="15"/>
      <c r="G50" s="15"/>
      <c r="H50" s="15"/>
      <c r="I50" s="15"/>
      <c r="J50" s="14"/>
      <c r="K50" s="14"/>
    </row>
    <row r="51" spans="1:11">
      <c r="A51" s="13"/>
      <c r="B51" s="13"/>
      <c r="C51" s="13"/>
      <c r="D51" s="14"/>
      <c r="E51" s="15"/>
      <c r="F51" s="15"/>
      <c r="G51" s="15"/>
      <c r="H51" s="15"/>
      <c r="I51" s="15"/>
      <c r="J51" s="14"/>
      <c r="K51" s="14"/>
    </row>
    <row r="52" spans="1:11">
      <c r="A52" s="17" t="s">
        <v>79</v>
      </c>
      <c r="B52" s="17" t="s">
        <v>79</v>
      </c>
      <c r="C52" s="17" t="s">
        <v>79</v>
      </c>
      <c r="D52" s="17" t="s">
        <v>79</v>
      </c>
      <c r="E52" s="17"/>
      <c r="F52" s="17"/>
      <c r="G52" s="17"/>
      <c r="H52" s="17"/>
      <c r="I52" s="17"/>
      <c r="J52" s="17" t="s">
        <v>79</v>
      </c>
      <c r="K52" s="17" t="s">
        <v>79</v>
      </c>
    </row>
    <row r="53" spans="1:11">
      <c r="A53" s="58"/>
      <c r="B53" s="58"/>
      <c r="C53" s="58"/>
      <c r="D53" s="18" t="s">
        <v>80</v>
      </c>
      <c r="E53" s="4">
        <f>SUM(E5:E51)</f>
        <v>93455.707049044548</v>
      </c>
      <c r="F53" s="4">
        <f t="shared" ref="F53:H53" si="0">SUM(F5:F51)</f>
        <v>78511.18602583115</v>
      </c>
      <c r="G53" s="4">
        <f t="shared" si="0"/>
        <v>142593.99988177558</v>
      </c>
      <c r="H53" s="4">
        <f t="shared" si="0"/>
        <v>159323</v>
      </c>
    </row>
    <row r="54" spans="1:11">
      <c r="A54" s="58"/>
      <c r="B54" s="58"/>
      <c r="C54" s="58"/>
      <c r="D54" s="18"/>
      <c r="E54" s="19"/>
      <c r="F54" s="20"/>
      <c r="G54" s="21"/>
      <c r="H54" s="21"/>
    </row>
    <row r="55" spans="1:11">
      <c r="A55" s="58"/>
      <c r="B55" s="58"/>
      <c r="C55" s="58" t="s">
        <v>81</v>
      </c>
      <c r="D55" s="22"/>
      <c r="E55" s="19"/>
      <c r="F55" s="19"/>
    </row>
  </sheetData>
  <mergeCells count="1">
    <mergeCell ref="E2:H2"/>
  </mergeCells>
  <pageMargins left="0.7" right="0.7" top="0.75" bottom="0.75" header="0.3" footer="0.3"/>
  <pageSetup scale="45" orientation="landscape" r:id="rId1"/>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569713-DD87-4A80-9B17-B61B0E65FEF9}">
  <sheetPr>
    <tabColor theme="5" tint="0.39997558519241921"/>
    <pageSetUpPr fitToPage="1"/>
  </sheetPr>
  <dimension ref="A1:Q56"/>
  <sheetViews>
    <sheetView view="pageBreakPreview" zoomScale="80" zoomScaleNormal="80" zoomScaleSheetLayoutView="80" workbookViewId="0">
      <selection activeCell="A21" sqref="A21"/>
    </sheetView>
  </sheetViews>
  <sheetFormatPr defaultRowHeight="15"/>
  <cols>
    <col min="1" max="1" width="44.140625" bestFit="1" customWidth="1"/>
    <col min="2" max="2" width="44.85546875" bestFit="1" customWidth="1"/>
    <col min="3" max="3" width="78" bestFit="1" customWidth="1"/>
    <col min="4" max="4" width="25.140625" style="5" bestFit="1" customWidth="1"/>
    <col min="5" max="5" width="13.42578125" style="4" bestFit="1" customWidth="1"/>
    <col min="6" max="6" width="12.5703125" style="4" bestFit="1" customWidth="1"/>
    <col min="7" max="7" width="13.42578125" style="4" bestFit="1" customWidth="1"/>
    <col min="8" max="8" width="12.28515625" style="4" bestFit="1" customWidth="1"/>
    <col min="9" max="9" width="14.140625" style="4" bestFit="1" customWidth="1"/>
    <col min="10" max="10" width="17.7109375" style="5" bestFit="1" customWidth="1"/>
    <col min="11" max="11" width="12.7109375" style="5" bestFit="1" customWidth="1"/>
    <col min="12" max="13" width="14.140625" bestFit="1" customWidth="1"/>
    <col min="14" max="14" width="15.140625" bestFit="1" customWidth="1"/>
    <col min="15" max="15" width="12.5703125" bestFit="1" customWidth="1"/>
    <col min="16" max="16" width="12" bestFit="1" customWidth="1"/>
    <col min="17" max="17" width="10.85546875" bestFit="1" customWidth="1"/>
  </cols>
  <sheetData>
    <row r="1" spans="1:17">
      <c r="A1" s="1" t="s">
        <v>36</v>
      </c>
      <c r="B1" s="2" t="s">
        <v>37</v>
      </c>
      <c r="C1" s="58"/>
      <c r="D1" s="3"/>
      <c r="L1" s="58"/>
      <c r="M1" s="58"/>
      <c r="N1" s="58"/>
      <c r="O1" s="58"/>
      <c r="P1" s="58"/>
      <c r="Q1" s="58"/>
    </row>
    <row r="2" spans="1:17">
      <c r="A2" s="1" t="s">
        <v>103</v>
      </c>
      <c r="B2" s="2" t="s">
        <v>39</v>
      </c>
      <c r="C2" s="59" t="str">
        <f>CONCATENATE(E3,"-",H3)</f>
        <v>2022-2025</v>
      </c>
      <c r="E2" s="66" t="s">
        <v>40</v>
      </c>
      <c r="F2" s="66"/>
      <c r="G2" s="66"/>
      <c r="H2" s="66"/>
      <c r="L2" s="58"/>
      <c r="M2" s="58"/>
      <c r="N2" s="58"/>
      <c r="O2" s="58"/>
      <c r="P2" s="58"/>
      <c r="Q2" s="58"/>
    </row>
    <row r="3" spans="1:17" s="7" customFormat="1" ht="45">
      <c r="A3" s="7" t="s">
        <v>41</v>
      </c>
      <c r="B3" s="7" t="s">
        <v>42</v>
      </c>
      <c r="C3" s="7" t="s">
        <v>43</v>
      </c>
      <c r="D3" s="7" t="s">
        <v>44</v>
      </c>
      <c r="E3" s="7">
        <v>2022</v>
      </c>
      <c r="F3" s="7">
        <v>2023</v>
      </c>
      <c r="G3" s="7">
        <v>2024</v>
      </c>
      <c r="H3" s="7">
        <v>2025</v>
      </c>
      <c r="I3" s="8" t="s">
        <v>45</v>
      </c>
      <c r="J3" s="7" t="s">
        <v>46</v>
      </c>
      <c r="K3" s="7" t="s">
        <v>47</v>
      </c>
    </row>
    <row r="4" spans="1:17">
      <c r="A4" s="9" t="s">
        <v>48</v>
      </c>
      <c r="B4" s="10" t="s">
        <v>104</v>
      </c>
      <c r="C4" s="9" t="s">
        <v>50</v>
      </c>
      <c r="D4" s="10" t="s">
        <v>54</v>
      </c>
      <c r="E4" s="11">
        <v>79226429.39799802</v>
      </c>
      <c r="F4" s="11"/>
      <c r="G4" s="11"/>
      <c r="H4" s="11"/>
      <c r="I4" s="12">
        <v>44188</v>
      </c>
      <c r="J4" s="12">
        <v>44197</v>
      </c>
      <c r="K4" s="10" t="s">
        <v>51</v>
      </c>
      <c r="L4" s="4"/>
      <c r="M4" s="58"/>
      <c r="N4" s="58"/>
      <c r="O4" s="58"/>
      <c r="P4" s="58"/>
      <c r="Q4" s="58"/>
    </row>
    <row r="5" spans="1:17">
      <c r="A5" s="13" t="s">
        <v>28</v>
      </c>
      <c r="B5" s="14" t="s">
        <v>88</v>
      </c>
      <c r="C5" s="13" t="s">
        <v>53</v>
      </c>
      <c r="D5" s="14" t="s">
        <v>54</v>
      </c>
      <c r="E5" s="15">
        <v>6079649.37631464</v>
      </c>
      <c r="F5" s="15"/>
      <c r="G5" s="15"/>
      <c r="H5" s="15"/>
      <c r="I5" s="16">
        <v>44579</v>
      </c>
      <c r="J5" s="16">
        <v>44866</v>
      </c>
      <c r="K5" s="14" t="s">
        <v>51</v>
      </c>
      <c r="L5" s="4"/>
      <c r="M5" s="5" t="s">
        <v>28</v>
      </c>
      <c r="N5" s="4">
        <f>SUMIF($A$5:$A52,$M5,E$5:E52)</f>
        <v>7053607.749314636</v>
      </c>
      <c r="O5" s="4">
        <f>SUMIF($A$5:$A52,$M5,F$5:F52)</f>
        <v>3975989.2653173208</v>
      </c>
      <c r="P5" s="4">
        <f>SUMIF($A$5:$A52,$M5,G$5:G52)</f>
        <v>0</v>
      </c>
      <c r="Q5" s="4">
        <f>SUMIF($A$5:$A52,$M5,H$5:H52)</f>
        <v>0</v>
      </c>
    </row>
    <row r="6" spans="1:17">
      <c r="A6" s="13" t="s">
        <v>28</v>
      </c>
      <c r="B6" s="24" t="s">
        <v>105</v>
      </c>
      <c r="C6" s="13" t="s">
        <v>106</v>
      </c>
      <c r="D6" s="14" t="s">
        <v>57</v>
      </c>
      <c r="E6" s="15">
        <v>973958.37299999595</v>
      </c>
      <c r="F6" s="15"/>
      <c r="G6" s="15"/>
      <c r="H6" s="15"/>
      <c r="I6" s="16">
        <v>44732</v>
      </c>
      <c r="J6" s="16">
        <v>44743</v>
      </c>
      <c r="K6" s="16" t="s">
        <v>51</v>
      </c>
      <c r="L6" s="4"/>
      <c r="M6" s="5" t="s">
        <v>29</v>
      </c>
      <c r="N6" s="4">
        <f>SUMIF($A$5:$A53,$M6,E$5:E53)</f>
        <v>0</v>
      </c>
      <c r="O6" s="4">
        <f>SUMIF($A$5:$A53,$M6,F$5:F53)</f>
        <v>2875594.5149990469</v>
      </c>
      <c r="P6" s="4">
        <f>SUMIF($A$5:$A53,$M6,G$5:G53)</f>
        <v>0</v>
      </c>
      <c r="Q6" s="4">
        <f>SUMIF($A$5:$A53,$M6,H$5:H53)</f>
        <v>0</v>
      </c>
    </row>
    <row r="7" spans="1:17">
      <c r="A7" s="13" t="s">
        <v>28</v>
      </c>
      <c r="B7" s="14" t="s">
        <v>107</v>
      </c>
      <c r="C7" s="13" t="s">
        <v>108</v>
      </c>
      <c r="D7" s="14" t="s">
        <v>57</v>
      </c>
      <c r="E7" s="15"/>
      <c r="F7" s="15"/>
      <c r="G7" s="15"/>
      <c r="H7" s="15"/>
      <c r="I7" s="16">
        <v>44662</v>
      </c>
      <c r="J7" s="16">
        <v>44692</v>
      </c>
      <c r="K7" s="16"/>
      <c r="L7" s="4"/>
      <c r="M7" s="5" t="s">
        <v>30</v>
      </c>
      <c r="N7" s="4">
        <f>SUMIF($A$5:$A53,$M7,E$5:E53)</f>
        <v>0</v>
      </c>
      <c r="O7" s="4">
        <f>SUMIF($A$5:$A53,$M7,F$5:F53)</f>
        <v>0</v>
      </c>
      <c r="P7" s="4">
        <f>SUMIF($A$5:$A53,$M7,G$5:G53)</f>
        <v>6929032.4772101492</v>
      </c>
      <c r="Q7" s="4">
        <f>SUMIF($A$5:$A53,$M7,H$5:H53)</f>
        <v>0</v>
      </c>
    </row>
    <row r="8" spans="1:17">
      <c r="A8" s="13" t="s">
        <v>28</v>
      </c>
      <c r="B8" s="14" t="s">
        <v>109</v>
      </c>
      <c r="C8" s="13" t="s">
        <v>110</v>
      </c>
      <c r="D8" s="14" t="s">
        <v>57</v>
      </c>
      <c r="E8" s="15"/>
      <c r="F8" s="15"/>
      <c r="G8" s="15"/>
      <c r="H8" s="15"/>
      <c r="I8" s="16">
        <v>44760</v>
      </c>
      <c r="J8" s="16">
        <v>44791</v>
      </c>
      <c r="K8" s="16" t="s">
        <v>51</v>
      </c>
      <c r="L8" s="4"/>
      <c r="M8" s="5" t="s">
        <v>31</v>
      </c>
      <c r="N8" s="4">
        <f>SUMIF($A$5:$A57,$M8,E$5:E57)</f>
        <v>0</v>
      </c>
      <c r="O8" s="4">
        <f>SUMIF($A$5:$A57,$M8,F$5:F57)</f>
        <v>0</v>
      </c>
      <c r="P8" s="4">
        <f>SUMIF($A$5:$A57,$M8,G$5:G57)</f>
        <v>0</v>
      </c>
      <c r="Q8" s="4">
        <f>SUMIF($A$5:$A57,$M8,H$5:H57)</f>
        <v>2295909.1727572381</v>
      </c>
    </row>
    <row r="9" spans="1:17">
      <c r="A9" s="13" t="s">
        <v>28</v>
      </c>
      <c r="B9" s="14" t="s">
        <v>90</v>
      </c>
      <c r="C9" s="13" t="s">
        <v>111</v>
      </c>
      <c r="D9" s="14" t="s">
        <v>57</v>
      </c>
      <c r="E9" s="15"/>
      <c r="F9" s="15"/>
      <c r="G9" s="15"/>
      <c r="H9" s="15"/>
      <c r="I9" s="16">
        <v>44847</v>
      </c>
      <c r="J9" s="16">
        <v>44927</v>
      </c>
      <c r="K9" s="14" t="s">
        <v>51</v>
      </c>
      <c r="L9" s="4"/>
      <c r="M9" s="58"/>
      <c r="N9" s="58"/>
      <c r="O9" s="58"/>
      <c r="P9" s="58"/>
      <c r="Q9" s="58"/>
    </row>
    <row r="10" spans="1:17">
      <c r="A10" s="13" t="s">
        <v>28</v>
      </c>
      <c r="B10" s="14" t="s">
        <v>91</v>
      </c>
      <c r="C10" s="13" t="s">
        <v>61</v>
      </c>
      <c r="D10" s="14" t="s">
        <v>54</v>
      </c>
      <c r="E10" s="15"/>
      <c r="F10" s="15">
        <v>2707337.7619153261</v>
      </c>
      <c r="G10" s="15"/>
      <c r="H10" s="15"/>
      <c r="I10" s="16">
        <v>44880</v>
      </c>
      <c r="J10" s="16">
        <v>44927</v>
      </c>
      <c r="K10" s="14" t="s">
        <v>51</v>
      </c>
      <c r="L10" s="4"/>
      <c r="M10" s="58"/>
      <c r="N10" s="58"/>
      <c r="O10" s="58"/>
      <c r="P10" s="58"/>
      <c r="Q10" s="58"/>
    </row>
    <row r="11" spans="1:17">
      <c r="A11" s="13" t="s">
        <v>28</v>
      </c>
      <c r="B11" s="14" t="s">
        <v>112</v>
      </c>
      <c r="C11" s="13" t="s">
        <v>62</v>
      </c>
      <c r="D11" s="14" t="s">
        <v>57</v>
      </c>
      <c r="E11" s="15"/>
      <c r="F11" s="15"/>
      <c r="G11" s="15"/>
      <c r="H11" s="15"/>
      <c r="I11" s="16">
        <v>44880</v>
      </c>
      <c r="J11" s="16">
        <v>45004</v>
      </c>
      <c r="K11" s="14" t="s">
        <v>51</v>
      </c>
      <c r="L11" s="4"/>
      <c r="M11" s="58"/>
      <c r="N11" s="58"/>
      <c r="O11" s="58"/>
      <c r="P11" s="58"/>
      <c r="Q11" s="58"/>
    </row>
    <row r="12" spans="1:17">
      <c r="A12" s="13" t="s">
        <v>28</v>
      </c>
      <c r="B12" s="14" t="s">
        <v>63</v>
      </c>
      <c r="C12" s="13" t="s">
        <v>113</v>
      </c>
      <c r="D12" s="14" t="s">
        <v>57</v>
      </c>
      <c r="E12" s="15"/>
      <c r="F12" s="15"/>
      <c r="G12" s="15"/>
      <c r="H12" s="15"/>
      <c r="I12" s="16">
        <v>44917</v>
      </c>
      <c r="J12" s="16">
        <v>45019</v>
      </c>
      <c r="K12" s="14" t="s">
        <v>51</v>
      </c>
      <c r="L12" s="4"/>
      <c r="M12" s="5"/>
      <c r="N12" s="58"/>
      <c r="O12" s="58"/>
      <c r="P12" s="58"/>
      <c r="Q12" s="58"/>
    </row>
    <row r="13" spans="1:17">
      <c r="A13" s="13" t="s">
        <v>28</v>
      </c>
      <c r="B13" s="14" t="s">
        <v>65</v>
      </c>
      <c r="C13" s="13" t="s">
        <v>114</v>
      </c>
      <c r="D13" s="14" t="s">
        <v>54</v>
      </c>
      <c r="E13" s="15"/>
      <c r="F13" s="15">
        <v>211436.98367644846</v>
      </c>
      <c r="G13" s="15"/>
      <c r="H13" s="15"/>
      <c r="I13" s="16">
        <v>44974</v>
      </c>
      <c r="J13" s="16">
        <v>45004</v>
      </c>
      <c r="K13" s="14"/>
      <c r="L13" s="4"/>
      <c r="M13" s="58"/>
      <c r="N13" s="58"/>
      <c r="O13" s="58"/>
      <c r="P13" s="58"/>
      <c r="Q13" s="58"/>
    </row>
    <row r="14" spans="1:17">
      <c r="A14" s="13" t="s">
        <v>28</v>
      </c>
      <c r="B14" s="14" t="s">
        <v>115</v>
      </c>
      <c r="C14" s="13" t="s">
        <v>116</v>
      </c>
      <c r="D14" s="14" t="s">
        <v>54</v>
      </c>
      <c r="E14" s="15"/>
      <c r="F14" s="15">
        <v>1057214.5197255462</v>
      </c>
      <c r="G14" s="15"/>
      <c r="H14" s="15"/>
      <c r="I14" s="16">
        <v>45019</v>
      </c>
      <c r="J14" s="16">
        <v>45065</v>
      </c>
      <c r="K14" s="14"/>
      <c r="L14" s="4"/>
      <c r="M14" s="26"/>
      <c r="N14" s="58"/>
      <c r="O14" s="58"/>
      <c r="P14" s="58"/>
      <c r="Q14" s="58"/>
    </row>
    <row r="15" spans="1:17">
      <c r="A15" s="13" t="s">
        <v>28</v>
      </c>
      <c r="B15" s="14" t="s">
        <v>117</v>
      </c>
      <c r="C15" s="13" t="s">
        <v>68</v>
      </c>
      <c r="D15" s="14" t="s">
        <v>57</v>
      </c>
      <c r="E15" s="15"/>
      <c r="F15" s="15"/>
      <c r="G15" s="15"/>
      <c r="H15" s="15"/>
      <c r="I15" s="16">
        <v>45019</v>
      </c>
      <c r="J15" s="16">
        <v>45017</v>
      </c>
      <c r="K15" s="14"/>
      <c r="L15" s="4"/>
      <c r="M15" s="58"/>
      <c r="N15" s="58"/>
      <c r="O15" s="58"/>
      <c r="P15" s="58"/>
      <c r="Q15" s="58"/>
    </row>
    <row r="16" spans="1:17">
      <c r="A16" s="13" t="s">
        <v>29</v>
      </c>
      <c r="B16" s="14" t="s">
        <v>69</v>
      </c>
      <c r="C16" s="13" t="s">
        <v>70</v>
      </c>
      <c r="D16" s="14" t="s">
        <v>57</v>
      </c>
      <c r="E16" s="15"/>
      <c r="F16" s="15"/>
      <c r="G16" s="15"/>
      <c r="H16" s="15"/>
      <c r="I16" s="16">
        <v>45086</v>
      </c>
      <c r="J16" s="16">
        <v>45116</v>
      </c>
      <c r="K16" s="14"/>
      <c r="L16" s="4"/>
      <c r="M16" s="58"/>
      <c r="N16" s="58"/>
      <c r="O16" s="58"/>
      <c r="P16" s="58"/>
      <c r="Q16" s="58"/>
    </row>
    <row r="17" spans="1:14">
      <c r="A17" s="13" t="s">
        <v>29</v>
      </c>
      <c r="B17" s="14" t="s">
        <v>118</v>
      </c>
      <c r="C17" s="13" t="s">
        <v>119</v>
      </c>
      <c r="D17" s="14" t="s">
        <v>54</v>
      </c>
      <c r="E17" s="15"/>
      <c r="F17" s="15">
        <v>1003941.7430835068</v>
      </c>
      <c r="G17" s="15"/>
      <c r="H17" s="15"/>
      <c r="I17" s="16">
        <v>45093</v>
      </c>
      <c r="J17" s="16">
        <v>45123</v>
      </c>
      <c r="K17" s="14"/>
      <c r="L17" s="4"/>
      <c r="M17" s="26"/>
      <c r="N17" s="58"/>
    </row>
    <row r="18" spans="1:14">
      <c r="A18" s="13" t="s">
        <v>29</v>
      </c>
      <c r="B18" s="14" t="s">
        <v>120</v>
      </c>
      <c r="C18" s="13" t="s">
        <v>121</v>
      </c>
      <c r="D18" s="14" t="s">
        <v>54</v>
      </c>
      <c r="E18" s="15"/>
      <c r="F18" s="15">
        <v>1871652.7719155401</v>
      </c>
      <c r="G18" s="15"/>
      <c r="H18" s="15"/>
      <c r="I18" s="16">
        <v>45100</v>
      </c>
      <c r="J18" s="16">
        <v>45108</v>
      </c>
      <c r="K18" s="14"/>
      <c r="L18" s="4"/>
      <c r="M18" s="26"/>
      <c r="N18" s="58"/>
    </row>
    <row r="19" spans="1:14">
      <c r="A19" s="13" t="s">
        <v>31</v>
      </c>
      <c r="B19" s="14" t="s">
        <v>71</v>
      </c>
      <c r="C19" s="13" t="s">
        <v>122</v>
      </c>
      <c r="D19" s="14" t="s">
        <v>54</v>
      </c>
      <c r="E19" s="15"/>
      <c r="F19" s="15"/>
      <c r="G19" s="15"/>
      <c r="H19" s="15"/>
      <c r="I19" s="16"/>
      <c r="J19" s="16">
        <v>45138</v>
      </c>
      <c r="K19" s="14" t="s">
        <v>51</v>
      </c>
      <c r="L19" s="4"/>
      <c r="M19" s="58"/>
      <c r="N19" s="58"/>
    </row>
    <row r="20" spans="1:14">
      <c r="A20" s="13" t="s">
        <v>30</v>
      </c>
      <c r="B20" s="14" t="s">
        <v>72</v>
      </c>
      <c r="C20" s="13" t="s">
        <v>73</v>
      </c>
      <c r="D20" s="14" t="s">
        <v>54</v>
      </c>
      <c r="E20" s="15"/>
      <c r="F20" s="15"/>
      <c r="G20" s="15">
        <v>6929032.4772101492</v>
      </c>
      <c r="H20" s="15"/>
      <c r="I20" s="16"/>
      <c r="J20" s="16">
        <v>45292</v>
      </c>
      <c r="K20" s="14"/>
      <c r="L20" s="4"/>
      <c r="M20" s="58"/>
      <c r="N20" s="27"/>
    </row>
    <row r="21" spans="1:14">
      <c r="A21" s="13" t="s">
        <v>31</v>
      </c>
      <c r="B21" s="14" t="s">
        <v>71</v>
      </c>
      <c r="C21" s="13" t="s">
        <v>74</v>
      </c>
      <c r="D21" s="14" t="s">
        <v>57</v>
      </c>
      <c r="E21" s="15"/>
      <c r="F21" s="15"/>
      <c r="G21" s="15"/>
      <c r="H21" s="15"/>
      <c r="I21" s="15"/>
      <c r="J21" s="16"/>
      <c r="K21" s="14"/>
      <c r="L21" s="4"/>
      <c r="M21" s="58"/>
      <c r="N21" s="58"/>
    </row>
    <row r="22" spans="1:14">
      <c r="A22" s="13" t="s">
        <v>31</v>
      </c>
      <c r="B22" s="14" t="s">
        <v>71</v>
      </c>
      <c r="C22" s="13" t="s">
        <v>75</v>
      </c>
      <c r="D22" s="14" t="s">
        <v>57</v>
      </c>
      <c r="E22" s="15"/>
      <c r="F22" s="15"/>
      <c r="G22" s="15"/>
      <c r="H22" s="15"/>
      <c r="I22" s="15"/>
      <c r="J22" s="14"/>
      <c r="K22" s="14"/>
      <c r="L22" s="58"/>
      <c r="M22" s="58"/>
      <c r="N22" s="58"/>
    </row>
    <row r="23" spans="1:14">
      <c r="A23" s="13" t="s">
        <v>31</v>
      </c>
      <c r="B23" s="14" t="s">
        <v>71</v>
      </c>
      <c r="C23" s="13" t="s">
        <v>76</v>
      </c>
      <c r="D23" s="14" t="s">
        <v>57</v>
      </c>
      <c r="E23" s="15"/>
      <c r="F23" s="15"/>
      <c r="G23" s="15"/>
      <c r="H23" s="15"/>
      <c r="I23" s="15"/>
      <c r="J23" s="14"/>
      <c r="K23" s="14"/>
      <c r="L23" s="58"/>
      <c r="M23" s="58"/>
      <c r="N23" s="58"/>
    </row>
    <row r="24" spans="1:14">
      <c r="A24" s="13" t="s">
        <v>31</v>
      </c>
      <c r="B24" s="14" t="s">
        <v>72</v>
      </c>
      <c r="C24" s="13" t="s">
        <v>78</v>
      </c>
      <c r="D24" s="14" t="s">
        <v>54</v>
      </c>
      <c r="E24" s="15"/>
      <c r="F24" s="15"/>
      <c r="G24" s="15"/>
      <c r="H24" s="15">
        <v>2295909.1727572381</v>
      </c>
      <c r="I24" s="15"/>
      <c r="J24" s="16">
        <v>45658</v>
      </c>
      <c r="K24" s="14"/>
      <c r="L24" s="4"/>
      <c r="M24" s="58"/>
      <c r="N24" s="58"/>
    </row>
    <row r="25" spans="1:14">
      <c r="A25" s="13" t="s">
        <v>31</v>
      </c>
      <c r="B25" s="14" t="s">
        <v>71</v>
      </c>
      <c r="C25" s="13" t="s">
        <v>62</v>
      </c>
      <c r="D25" s="14" t="s">
        <v>57</v>
      </c>
      <c r="E25" s="15"/>
      <c r="F25" s="15"/>
      <c r="G25" s="15"/>
      <c r="H25" s="15"/>
      <c r="I25" s="15"/>
      <c r="J25" s="14"/>
      <c r="K25" s="14"/>
      <c r="L25" s="58"/>
      <c r="M25" s="58"/>
      <c r="N25" s="58"/>
    </row>
    <row r="26" spans="1:14">
      <c r="A26" s="13" t="s">
        <v>31</v>
      </c>
      <c r="B26" s="14" t="s">
        <v>71</v>
      </c>
      <c r="C26" s="13" t="s">
        <v>123</v>
      </c>
      <c r="D26" s="14" t="s">
        <v>54</v>
      </c>
      <c r="E26" s="15"/>
      <c r="F26" s="15"/>
      <c r="G26" s="15"/>
      <c r="H26" s="15"/>
      <c r="I26" s="15"/>
      <c r="J26" s="14"/>
      <c r="K26" s="14"/>
      <c r="L26" s="58"/>
      <c r="M26" s="58"/>
      <c r="N26" s="58"/>
    </row>
    <row r="27" spans="1:14">
      <c r="A27" s="13" t="s">
        <v>31</v>
      </c>
      <c r="B27" s="14" t="s">
        <v>71</v>
      </c>
      <c r="C27" s="13" t="s">
        <v>124</v>
      </c>
      <c r="D27" s="14" t="s">
        <v>54</v>
      </c>
      <c r="E27" s="15"/>
      <c r="F27" s="15"/>
      <c r="G27" s="15"/>
      <c r="H27" s="15"/>
      <c r="I27" s="15"/>
      <c r="J27" s="14"/>
      <c r="K27" s="14"/>
      <c r="L27" s="58"/>
      <c r="M27" s="28"/>
      <c r="N27" s="58"/>
    </row>
    <row r="28" spans="1:14">
      <c r="A28" s="13"/>
      <c r="B28" s="14"/>
      <c r="C28" s="13"/>
      <c r="D28" s="14"/>
      <c r="E28" s="15"/>
      <c r="F28" s="15"/>
      <c r="G28" s="15"/>
      <c r="H28" s="15"/>
      <c r="I28" s="15"/>
      <c r="J28" s="14"/>
      <c r="K28" s="14"/>
      <c r="L28" s="58"/>
      <c r="M28" s="28"/>
      <c r="N28" s="58"/>
    </row>
    <row r="29" spans="1:14">
      <c r="A29" s="13"/>
      <c r="B29" s="14"/>
      <c r="C29" s="13"/>
      <c r="D29" s="14"/>
      <c r="E29" s="15"/>
      <c r="F29" s="15"/>
      <c r="G29" s="15"/>
      <c r="H29" s="15"/>
      <c r="I29" s="15"/>
      <c r="J29" s="14"/>
      <c r="K29" s="14"/>
      <c r="L29" s="4"/>
      <c r="M29" s="4"/>
      <c r="N29" s="4"/>
    </row>
    <row r="30" spans="1:14">
      <c r="A30" s="13"/>
      <c r="B30" s="13"/>
      <c r="C30" s="13"/>
      <c r="D30" s="14"/>
      <c r="E30" s="15"/>
      <c r="F30" s="15"/>
      <c r="G30" s="15"/>
      <c r="H30" s="15"/>
      <c r="I30" s="15"/>
      <c r="J30" s="14"/>
      <c r="K30" s="14"/>
      <c r="L30" s="4"/>
      <c r="M30" s="58"/>
      <c r="N30" s="58"/>
    </row>
    <row r="31" spans="1:14">
      <c r="A31" s="13"/>
      <c r="B31" s="13"/>
      <c r="C31" s="13"/>
      <c r="D31" s="14"/>
      <c r="E31" s="15"/>
      <c r="F31" s="15"/>
      <c r="G31" s="15"/>
      <c r="H31" s="15"/>
      <c r="I31" s="15"/>
      <c r="J31" s="14"/>
      <c r="K31" s="14"/>
      <c r="L31" s="4"/>
      <c r="M31" s="4"/>
      <c r="N31" s="4"/>
    </row>
    <row r="32" spans="1:14">
      <c r="A32" s="13"/>
      <c r="B32" s="13"/>
      <c r="C32" s="13"/>
      <c r="D32" s="14"/>
      <c r="E32" s="15"/>
      <c r="F32" s="15"/>
      <c r="G32" s="15"/>
      <c r="H32" s="15"/>
      <c r="I32" s="15"/>
      <c r="J32" s="14"/>
      <c r="K32" s="14"/>
      <c r="L32" s="58"/>
      <c r="M32" s="58"/>
      <c r="N32" s="58"/>
    </row>
    <row r="33" spans="1:12">
      <c r="A33" s="13"/>
      <c r="B33" s="13"/>
      <c r="C33" s="13"/>
      <c r="D33" s="14"/>
      <c r="E33" s="15"/>
      <c r="F33" s="15"/>
      <c r="G33" s="15"/>
      <c r="H33" s="15"/>
      <c r="I33" s="15"/>
      <c r="J33" s="14"/>
      <c r="K33" s="14"/>
      <c r="L33" s="4"/>
    </row>
    <row r="34" spans="1:12">
      <c r="A34" s="13"/>
      <c r="B34" s="13"/>
      <c r="C34" s="13"/>
      <c r="D34" s="14"/>
      <c r="E34" s="15"/>
      <c r="F34" s="15"/>
      <c r="G34" s="15"/>
      <c r="H34" s="15"/>
      <c r="I34" s="15"/>
      <c r="J34" s="14"/>
      <c r="K34" s="14"/>
      <c r="L34" s="58"/>
    </row>
    <row r="35" spans="1:12">
      <c r="A35" s="13"/>
      <c r="B35" s="13"/>
      <c r="C35" s="13"/>
      <c r="D35" s="14"/>
      <c r="E35" s="15"/>
      <c r="F35" s="15"/>
      <c r="G35" s="15"/>
      <c r="H35" s="15"/>
      <c r="I35" s="15"/>
      <c r="J35" s="14"/>
      <c r="K35" s="14"/>
      <c r="L35" s="58"/>
    </row>
    <row r="36" spans="1:12">
      <c r="A36" s="13"/>
      <c r="B36" s="13"/>
      <c r="C36" s="13"/>
      <c r="D36" s="14"/>
      <c r="E36" s="15"/>
      <c r="F36" s="15"/>
      <c r="G36" s="15"/>
      <c r="H36" s="15"/>
      <c r="I36" s="15"/>
      <c r="J36" s="14"/>
      <c r="K36" s="14"/>
      <c r="L36" s="58"/>
    </row>
    <row r="37" spans="1:12">
      <c r="A37" s="13"/>
      <c r="B37" s="13"/>
      <c r="C37" s="13"/>
      <c r="D37" s="14"/>
      <c r="E37" s="15"/>
      <c r="F37" s="15"/>
      <c r="G37" s="15"/>
      <c r="H37" s="15"/>
      <c r="I37" s="15"/>
      <c r="J37" s="14"/>
      <c r="K37" s="14"/>
      <c r="L37" s="58"/>
    </row>
    <row r="38" spans="1:12">
      <c r="A38" s="13"/>
      <c r="B38" s="13"/>
      <c r="C38" s="13"/>
      <c r="D38" s="14"/>
      <c r="E38" s="15"/>
      <c r="F38" s="15"/>
      <c r="G38" s="15"/>
      <c r="H38" s="15"/>
      <c r="I38" s="15"/>
      <c r="J38" s="14"/>
      <c r="K38" s="14"/>
      <c r="L38" s="58"/>
    </row>
    <row r="39" spans="1:12">
      <c r="A39" s="13"/>
      <c r="B39" s="13"/>
      <c r="C39" s="13"/>
      <c r="D39" s="14"/>
      <c r="E39" s="15"/>
      <c r="F39" s="15"/>
      <c r="G39" s="15"/>
      <c r="H39" s="15"/>
      <c r="I39" s="15"/>
      <c r="J39" s="14"/>
      <c r="K39" s="14"/>
      <c r="L39" s="58"/>
    </row>
    <row r="40" spans="1:12">
      <c r="A40" s="13"/>
      <c r="B40" s="13"/>
      <c r="C40" s="13"/>
      <c r="D40" s="14"/>
      <c r="E40" s="15"/>
      <c r="F40" s="15"/>
      <c r="G40" s="15"/>
      <c r="H40" s="15"/>
      <c r="I40" s="15"/>
      <c r="J40" s="14"/>
      <c r="K40" s="14"/>
      <c r="L40" s="58"/>
    </row>
    <row r="41" spans="1:12">
      <c r="A41" s="13"/>
      <c r="B41" s="13"/>
      <c r="C41" s="13"/>
      <c r="D41" s="14"/>
      <c r="E41" s="15"/>
      <c r="F41" s="15"/>
      <c r="G41" s="15"/>
      <c r="H41" s="15"/>
      <c r="I41" s="15"/>
      <c r="J41" s="14"/>
      <c r="K41" s="14"/>
      <c r="L41" s="58"/>
    </row>
    <row r="42" spans="1:12">
      <c r="A42" s="13"/>
      <c r="B42" s="13"/>
      <c r="C42" s="13"/>
      <c r="D42" s="14"/>
      <c r="E42" s="15"/>
      <c r="F42" s="15"/>
      <c r="G42" s="15"/>
      <c r="H42" s="15"/>
      <c r="I42" s="15"/>
      <c r="J42" s="14"/>
      <c r="K42" s="14"/>
      <c r="L42" s="58"/>
    </row>
    <row r="43" spans="1:12">
      <c r="A43" s="13"/>
      <c r="B43" s="13"/>
      <c r="C43" s="13"/>
      <c r="D43" s="14"/>
      <c r="E43" s="15"/>
      <c r="F43" s="15"/>
      <c r="G43" s="15"/>
      <c r="H43" s="15"/>
      <c r="I43" s="15"/>
      <c r="J43" s="14"/>
      <c r="K43" s="14"/>
      <c r="L43" s="58"/>
    </row>
    <row r="44" spans="1:12">
      <c r="A44" s="13"/>
      <c r="B44" s="13"/>
      <c r="C44" s="13"/>
      <c r="D44" s="14"/>
      <c r="E44" s="15"/>
      <c r="F44" s="15"/>
      <c r="G44" s="15"/>
      <c r="H44" s="15"/>
      <c r="I44" s="15"/>
      <c r="J44" s="14"/>
      <c r="K44" s="14"/>
      <c r="L44" s="58"/>
    </row>
    <row r="45" spans="1:12">
      <c r="A45" s="13"/>
      <c r="B45" s="13"/>
      <c r="C45" s="13"/>
      <c r="D45" s="14"/>
      <c r="E45" s="15"/>
      <c r="F45" s="15"/>
      <c r="G45" s="15"/>
      <c r="H45" s="15"/>
      <c r="I45" s="15"/>
      <c r="J45" s="14"/>
      <c r="K45" s="14"/>
      <c r="L45" s="58"/>
    </row>
    <row r="46" spans="1:12">
      <c r="A46" s="13"/>
      <c r="B46" s="13"/>
      <c r="C46" s="13"/>
      <c r="D46" s="14"/>
      <c r="E46" s="15"/>
      <c r="F46" s="15"/>
      <c r="G46" s="15"/>
      <c r="H46" s="15"/>
      <c r="I46" s="15"/>
      <c r="J46" s="14"/>
      <c r="K46" s="14"/>
      <c r="L46" s="58"/>
    </row>
    <row r="47" spans="1:12">
      <c r="A47" s="13"/>
      <c r="B47" s="13"/>
      <c r="C47" s="13"/>
      <c r="D47" s="14"/>
      <c r="E47" s="15"/>
      <c r="F47" s="15"/>
      <c r="G47" s="15"/>
      <c r="H47" s="15"/>
      <c r="I47" s="15"/>
      <c r="J47" s="14"/>
      <c r="K47" s="14"/>
      <c r="L47" s="58"/>
    </row>
    <row r="48" spans="1:12">
      <c r="A48" s="13"/>
      <c r="B48" s="13"/>
      <c r="C48" s="13"/>
      <c r="D48" s="14"/>
      <c r="E48" s="15"/>
      <c r="F48" s="15"/>
      <c r="G48" s="15"/>
      <c r="H48" s="15"/>
      <c r="I48" s="15"/>
      <c r="J48" s="14"/>
      <c r="K48" s="14"/>
      <c r="L48" s="58"/>
    </row>
    <row r="49" spans="1:11">
      <c r="A49" s="13"/>
      <c r="B49" s="13"/>
      <c r="C49" s="13"/>
      <c r="D49" s="14"/>
      <c r="E49" s="15"/>
      <c r="F49" s="15"/>
      <c r="G49" s="15"/>
      <c r="H49" s="15"/>
      <c r="I49" s="15"/>
      <c r="J49" s="14"/>
      <c r="K49" s="14"/>
    </row>
    <row r="50" spans="1:11">
      <c r="A50" s="13"/>
      <c r="B50" s="13"/>
      <c r="C50" s="13"/>
      <c r="D50" s="14"/>
      <c r="E50" s="15"/>
      <c r="F50" s="15"/>
      <c r="G50" s="15"/>
      <c r="H50" s="15"/>
      <c r="I50" s="15"/>
      <c r="J50" s="14"/>
      <c r="K50" s="14"/>
    </row>
    <row r="51" spans="1:11">
      <c r="A51" s="13"/>
      <c r="B51" s="13"/>
      <c r="C51" s="13"/>
      <c r="D51" s="14"/>
      <c r="E51" s="15"/>
      <c r="F51" s="15"/>
      <c r="G51" s="15"/>
      <c r="H51" s="15"/>
      <c r="I51" s="15"/>
      <c r="J51" s="14"/>
      <c r="K51" s="14"/>
    </row>
    <row r="52" spans="1:11">
      <c r="A52" s="13"/>
      <c r="B52" s="13"/>
      <c r="C52" s="13"/>
      <c r="D52" s="14"/>
      <c r="E52" s="15"/>
      <c r="F52" s="15"/>
      <c r="G52" s="15"/>
      <c r="H52" s="15"/>
      <c r="I52" s="15"/>
      <c r="J52" s="14"/>
      <c r="K52" s="14"/>
    </row>
    <row r="53" spans="1:11">
      <c r="A53" s="17" t="s">
        <v>79</v>
      </c>
      <c r="B53" s="17" t="s">
        <v>79</v>
      </c>
      <c r="C53" s="17" t="s">
        <v>79</v>
      </c>
      <c r="D53" s="17" t="s">
        <v>79</v>
      </c>
      <c r="E53" s="17"/>
      <c r="F53" s="17"/>
      <c r="G53" s="17"/>
      <c r="H53" s="17"/>
      <c r="I53" s="17"/>
      <c r="J53" s="17" t="s">
        <v>79</v>
      </c>
      <c r="K53" s="17" t="s">
        <v>79</v>
      </c>
    </row>
    <row r="54" spans="1:11">
      <c r="A54" s="58"/>
      <c r="B54" s="58"/>
      <c r="C54" s="58"/>
      <c r="D54" s="18" t="s">
        <v>80</v>
      </c>
      <c r="E54" s="4">
        <f>SUM(E5:E52)</f>
        <v>7053607.749314636</v>
      </c>
      <c r="F54" s="4">
        <f t="shared" ref="F54:H54" si="0">SUM(F5:F52)</f>
        <v>6851583.7803163677</v>
      </c>
      <c r="G54" s="4">
        <f t="shared" si="0"/>
        <v>6929032.4772101492</v>
      </c>
      <c r="H54" s="4">
        <f t="shared" si="0"/>
        <v>2295909.1727572381</v>
      </c>
    </row>
    <row r="55" spans="1:11">
      <c r="A55" s="58"/>
      <c r="B55" s="58"/>
      <c r="C55" s="58"/>
      <c r="D55" s="18"/>
      <c r="E55" s="19"/>
      <c r="F55" s="20"/>
      <c r="G55" s="21"/>
      <c r="H55" s="21"/>
    </row>
    <row r="56" spans="1:11">
      <c r="A56" s="58"/>
      <c r="B56" s="58"/>
      <c r="C56" s="58" t="s">
        <v>81</v>
      </c>
      <c r="D56" s="22"/>
      <c r="E56" s="19"/>
      <c r="F56" s="19"/>
    </row>
  </sheetData>
  <mergeCells count="1">
    <mergeCell ref="E2:H2"/>
  </mergeCells>
  <pageMargins left="0.7" right="0.7" top="0.75" bottom="0.75" header="0.3" footer="0.3"/>
  <pageSetup scale="41" fitToHeight="0" orientation="landscape" r:id="rId1"/>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2E42E5-A161-4674-A4D5-CA00FEA9009B}">
  <sheetPr>
    <tabColor theme="5" tint="0.39997558519241921"/>
  </sheetPr>
  <dimension ref="A1:Q54"/>
  <sheetViews>
    <sheetView view="pageBreakPreview" zoomScale="80" zoomScaleNormal="96" zoomScaleSheetLayoutView="80" workbookViewId="0">
      <selection activeCell="G8" sqref="G8"/>
    </sheetView>
  </sheetViews>
  <sheetFormatPr defaultRowHeight="15"/>
  <cols>
    <col min="1" max="1" width="44.140625" bestFit="1" customWidth="1"/>
    <col min="2" max="2" width="44.85546875" bestFit="1" customWidth="1"/>
    <col min="3" max="3" width="67.7109375" bestFit="1" customWidth="1"/>
    <col min="4" max="4" width="25.140625" style="5" bestFit="1" customWidth="1"/>
    <col min="5" max="5" width="7.7109375" style="4" bestFit="1" customWidth="1"/>
    <col min="6" max="7" width="10.140625" style="4" bestFit="1" customWidth="1"/>
    <col min="8" max="8" width="9.42578125" style="4" bestFit="1" customWidth="1"/>
    <col min="9" max="9" width="14.140625" style="4" bestFit="1" customWidth="1"/>
    <col min="10" max="10" width="17.7109375" style="5" bestFit="1" customWidth="1"/>
    <col min="11" max="11" width="12.7109375" style="5" bestFit="1" customWidth="1"/>
    <col min="12" max="12" width="10.5703125" bestFit="1" customWidth="1"/>
    <col min="13" max="13" width="12.7109375" bestFit="1" customWidth="1"/>
    <col min="14" max="15" width="4.140625" bestFit="1" customWidth="1"/>
    <col min="16" max="16" width="10.140625" bestFit="1" customWidth="1"/>
    <col min="17" max="17" width="9.42578125" bestFit="1" customWidth="1"/>
  </cols>
  <sheetData>
    <row r="1" spans="1:17">
      <c r="A1" s="1" t="s">
        <v>36</v>
      </c>
      <c r="B1" s="2" t="s">
        <v>37</v>
      </c>
      <c r="C1" s="58"/>
      <c r="D1" s="3"/>
      <c r="L1" s="58"/>
      <c r="M1" s="58"/>
      <c r="N1" s="58"/>
      <c r="O1" s="58"/>
      <c r="P1" s="58"/>
      <c r="Q1" s="58"/>
    </row>
    <row r="2" spans="1:17">
      <c r="A2" s="1" t="s">
        <v>125</v>
      </c>
      <c r="B2" s="2" t="s">
        <v>39</v>
      </c>
      <c r="C2" s="59" t="str">
        <f>CONCATENATE(E3,"-",H3)</f>
        <v>2022-2025</v>
      </c>
      <c r="E2" s="66" t="s">
        <v>40</v>
      </c>
      <c r="F2" s="66"/>
      <c r="G2" s="66"/>
      <c r="H2" s="66"/>
      <c r="L2" s="58"/>
      <c r="M2" s="58"/>
      <c r="N2" s="58"/>
      <c r="O2" s="58"/>
      <c r="P2" s="58"/>
      <c r="Q2" s="58"/>
    </row>
    <row r="3" spans="1:17" s="7" customFormat="1" ht="45">
      <c r="A3" s="7" t="s">
        <v>41</v>
      </c>
      <c r="B3" s="7" t="s">
        <v>42</v>
      </c>
      <c r="C3" s="7" t="s">
        <v>43</v>
      </c>
      <c r="D3" s="7" t="s">
        <v>44</v>
      </c>
      <c r="E3" s="7">
        <v>2022</v>
      </c>
      <c r="F3" s="7">
        <v>2023</v>
      </c>
      <c r="G3" s="7">
        <v>2024</v>
      </c>
      <c r="H3" s="7">
        <v>2025</v>
      </c>
      <c r="I3" s="8" t="s">
        <v>45</v>
      </c>
      <c r="J3" s="7" t="s">
        <v>46</v>
      </c>
      <c r="K3" s="7" t="s">
        <v>47</v>
      </c>
    </row>
    <row r="4" spans="1:17">
      <c r="A4" s="9" t="s">
        <v>48</v>
      </c>
      <c r="B4" s="10" t="s">
        <v>126</v>
      </c>
      <c r="C4" s="9" t="s">
        <v>127</v>
      </c>
      <c r="D4" s="10" t="s">
        <v>54</v>
      </c>
      <c r="E4" s="11"/>
      <c r="F4" s="11">
        <v>731039</v>
      </c>
      <c r="G4" s="11"/>
      <c r="H4" s="11"/>
      <c r="I4" s="11"/>
      <c r="J4" s="12">
        <v>44958</v>
      </c>
      <c r="K4" s="10" t="s">
        <v>51</v>
      </c>
      <c r="L4" s="4"/>
      <c r="M4" s="58"/>
      <c r="N4" s="58"/>
      <c r="O4" s="58"/>
      <c r="P4" s="58"/>
      <c r="Q4" s="58"/>
    </row>
    <row r="5" spans="1:17">
      <c r="A5" s="13" t="s">
        <v>30</v>
      </c>
      <c r="B5" s="14" t="s">
        <v>72</v>
      </c>
      <c r="C5" s="13" t="s">
        <v>73</v>
      </c>
      <c r="D5" s="14" t="s">
        <v>54</v>
      </c>
      <c r="E5" s="15"/>
      <c r="F5" s="15"/>
      <c r="G5" s="15">
        <v>128637</v>
      </c>
      <c r="H5" s="15"/>
      <c r="I5" s="16"/>
      <c r="J5" s="16">
        <v>45292</v>
      </c>
      <c r="K5" s="14"/>
      <c r="L5" s="4"/>
      <c r="M5" s="5" t="s">
        <v>28</v>
      </c>
      <c r="N5" s="4">
        <f>SUMIF($A$5:$A50,$M5,E$5:E50)</f>
        <v>0</v>
      </c>
      <c r="O5" s="4">
        <f>SUMIF($A$5:$A50,$M5,F$5:F50)</f>
        <v>0</v>
      </c>
      <c r="P5" s="4">
        <f>SUMIF($A$5:$A50,$M5,G$5:G50)</f>
        <v>0</v>
      </c>
      <c r="Q5" s="4">
        <f>SUMIF($A$5:$A50,$M5,H$5:H50)</f>
        <v>0</v>
      </c>
    </row>
    <row r="6" spans="1:17">
      <c r="A6" s="13" t="s">
        <v>31</v>
      </c>
      <c r="B6" s="14" t="s">
        <v>71</v>
      </c>
      <c r="C6" s="13" t="s">
        <v>74</v>
      </c>
      <c r="D6" s="14" t="s">
        <v>57</v>
      </c>
      <c r="E6" s="15"/>
      <c r="F6" s="15"/>
      <c r="G6" s="15"/>
      <c r="H6" s="15"/>
      <c r="I6" s="16"/>
      <c r="J6" s="16"/>
      <c r="K6" s="16"/>
      <c r="L6" s="4"/>
      <c r="M6" s="5" t="s">
        <v>29</v>
      </c>
      <c r="N6" s="4">
        <f>SUMIF($A$5:$A51,$M6,E$5:E51)</f>
        <v>0</v>
      </c>
      <c r="O6" s="4">
        <f>SUMIF($A$5:$A51,$M6,F$5:F51)</f>
        <v>0</v>
      </c>
      <c r="P6" s="4">
        <f>SUMIF($A$5:$A51,$M6,G$5:G51)</f>
        <v>0</v>
      </c>
      <c r="Q6" s="4">
        <f>SUMIF($A$5:$A51,$M6,H$5:H51)</f>
        <v>0</v>
      </c>
    </row>
    <row r="7" spans="1:17">
      <c r="A7" s="13" t="s">
        <v>31</v>
      </c>
      <c r="B7" s="14" t="s">
        <v>71</v>
      </c>
      <c r="C7" s="13" t="s">
        <v>75</v>
      </c>
      <c r="D7" s="14" t="s">
        <v>57</v>
      </c>
      <c r="E7" s="15"/>
      <c r="F7" s="15"/>
      <c r="G7" s="15"/>
      <c r="H7" s="15"/>
      <c r="I7" s="16"/>
      <c r="J7" s="16"/>
      <c r="K7" s="16"/>
      <c r="L7" s="4"/>
      <c r="M7" s="5" t="s">
        <v>30</v>
      </c>
      <c r="N7" s="4">
        <f>SUMIF($A$5:$A51,$M7,E$5:E51)</f>
        <v>0</v>
      </c>
      <c r="O7" s="4">
        <f>SUMIF($A$5:$A51,$M7,F$5:F51)</f>
        <v>0</v>
      </c>
      <c r="P7" s="4">
        <f>SUMIF($A$5:$A51,$M7,G$5:G51)</f>
        <v>128637</v>
      </c>
      <c r="Q7" s="4">
        <f>SUMIF($A$5:$A51,$M7,H$5:H51)</f>
        <v>0</v>
      </c>
    </row>
    <row r="8" spans="1:17">
      <c r="A8" s="13" t="s">
        <v>31</v>
      </c>
      <c r="B8" s="14" t="s">
        <v>71</v>
      </c>
      <c r="C8" s="13" t="s">
        <v>76</v>
      </c>
      <c r="D8" s="14" t="s">
        <v>57</v>
      </c>
      <c r="E8" s="15"/>
      <c r="F8" s="15"/>
      <c r="G8" s="15"/>
      <c r="H8" s="15"/>
      <c r="I8" s="16"/>
      <c r="J8" s="16"/>
      <c r="K8" s="14"/>
      <c r="L8" s="4"/>
      <c r="M8" s="5" t="s">
        <v>31</v>
      </c>
      <c r="N8" s="4">
        <f>SUMIF($A$5:$A55,$M8,E$5:E55)</f>
        <v>0</v>
      </c>
      <c r="O8" s="4">
        <f>SUMIF($A$5:$A55,$M8,F$5:F55)</f>
        <v>0</v>
      </c>
      <c r="P8" s="4">
        <f>SUMIF($A$5:$A55,$M8,G$5:G55)</f>
        <v>0</v>
      </c>
      <c r="Q8" s="4">
        <f>SUMIF($A$5:$A55,$M8,H$5:H55)</f>
        <v>55333</v>
      </c>
    </row>
    <row r="9" spans="1:17">
      <c r="A9" s="13" t="s">
        <v>31</v>
      </c>
      <c r="B9" s="14" t="s">
        <v>71</v>
      </c>
      <c r="C9" s="13" t="s">
        <v>77</v>
      </c>
      <c r="D9" s="14" t="s">
        <v>54</v>
      </c>
      <c r="E9" s="15"/>
      <c r="F9" s="15"/>
      <c r="G9" s="15"/>
      <c r="H9" s="15"/>
      <c r="I9" s="16"/>
      <c r="J9" s="16"/>
      <c r="K9" s="14"/>
      <c r="L9" s="4"/>
      <c r="M9" s="58"/>
      <c r="N9" s="58"/>
      <c r="O9" s="58"/>
      <c r="P9" s="58"/>
      <c r="Q9" s="58"/>
    </row>
    <row r="10" spans="1:17">
      <c r="A10" s="13" t="s">
        <v>31</v>
      </c>
      <c r="B10" s="14" t="s">
        <v>72</v>
      </c>
      <c r="C10" s="13" t="s">
        <v>78</v>
      </c>
      <c r="D10" s="14" t="s">
        <v>54</v>
      </c>
      <c r="E10" s="15"/>
      <c r="F10" s="15"/>
      <c r="G10" s="15"/>
      <c r="H10" s="15">
        <v>55333</v>
      </c>
      <c r="I10" s="16"/>
      <c r="J10" s="16">
        <v>45658</v>
      </c>
      <c r="K10" s="14"/>
      <c r="L10" s="4"/>
      <c r="M10" s="58"/>
      <c r="N10" s="58"/>
      <c r="O10" s="58"/>
      <c r="P10" s="58"/>
      <c r="Q10" s="58"/>
    </row>
    <row r="11" spans="1:17">
      <c r="A11" s="13" t="s">
        <v>31</v>
      </c>
      <c r="B11" s="14" t="s">
        <v>71</v>
      </c>
      <c r="C11" s="13" t="s">
        <v>62</v>
      </c>
      <c r="D11" s="14" t="s">
        <v>57</v>
      </c>
      <c r="E11" s="15"/>
      <c r="F11" s="15"/>
      <c r="G11" s="15"/>
      <c r="H11" s="15"/>
      <c r="I11" s="16"/>
      <c r="J11" s="16"/>
      <c r="K11" s="14"/>
      <c r="L11" s="4"/>
      <c r="M11" s="58"/>
      <c r="N11" s="58"/>
      <c r="O11" s="58"/>
      <c r="P11" s="58"/>
      <c r="Q11" s="58"/>
    </row>
    <row r="12" spans="1:17">
      <c r="A12" s="13" t="s">
        <v>31</v>
      </c>
      <c r="B12" s="14" t="s">
        <v>71</v>
      </c>
      <c r="C12" s="13" t="s">
        <v>77</v>
      </c>
      <c r="D12" s="14" t="s">
        <v>54</v>
      </c>
      <c r="E12" s="15"/>
      <c r="F12" s="15"/>
      <c r="G12" s="15"/>
      <c r="H12" s="15"/>
      <c r="I12" s="16"/>
      <c r="J12" s="16"/>
      <c r="K12" s="14"/>
      <c r="L12" s="4"/>
      <c r="M12" s="5"/>
      <c r="N12" s="58"/>
      <c r="O12" s="58"/>
      <c r="P12" s="58"/>
      <c r="Q12" s="58"/>
    </row>
    <row r="13" spans="1:17">
      <c r="A13" s="13"/>
      <c r="B13" s="13"/>
      <c r="C13" s="13"/>
      <c r="D13" s="14"/>
      <c r="E13" s="15"/>
      <c r="F13" s="15"/>
      <c r="G13" s="15"/>
      <c r="H13" s="15"/>
      <c r="I13" s="16"/>
      <c r="J13" s="14"/>
      <c r="K13" s="14"/>
      <c r="L13" s="58"/>
      <c r="M13" s="58"/>
      <c r="N13" s="58"/>
      <c r="O13" s="58"/>
      <c r="P13" s="58"/>
      <c r="Q13" s="58"/>
    </row>
    <row r="14" spans="1:17">
      <c r="A14" s="13"/>
      <c r="B14" s="13"/>
      <c r="C14" s="13"/>
      <c r="D14" s="14"/>
      <c r="E14" s="15"/>
      <c r="F14" s="15"/>
      <c r="G14" s="15"/>
      <c r="H14" s="15"/>
      <c r="I14" s="16"/>
      <c r="J14" s="16"/>
      <c r="K14" s="14"/>
      <c r="L14" s="58"/>
      <c r="M14" s="58"/>
      <c r="N14" s="58"/>
      <c r="O14" s="58"/>
      <c r="P14" s="58"/>
      <c r="Q14" s="58"/>
    </row>
    <row r="15" spans="1:17">
      <c r="A15" s="13"/>
      <c r="B15" s="13"/>
      <c r="C15" s="13"/>
      <c r="D15" s="14"/>
      <c r="E15" s="15"/>
      <c r="F15" s="15"/>
      <c r="G15" s="15"/>
      <c r="H15" s="15"/>
      <c r="I15" s="16"/>
      <c r="J15" s="14"/>
      <c r="K15" s="14"/>
      <c r="L15" s="58"/>
      <c r="M15" s="58"/>
      <c r="N15" s="58"/>
      <c r="O15" s="58"/>
      <c r="P15" s="58"/>
      <c r="Q15" s="58"/>
    </row>
    <row r="16" spans="1:17">
      <c r="A16" s="13"/>
      <c r="B16" s="13"/>
      <c r="C16" s="13"/>
      <c r="D16" s="14"/>
      <c r="E16" s="15"/>
      <c r="F16" s="15"/>
      <c r="G16" s="15"/>
      <c r="H16" s="15"/>
      <c r="I16" s="16"/>
      <c r="J16" s="14"/>
      <c r="K16" s="14"/>
      <c r="L16" s="58"/>
      <c r="M16" s="58"/>
      <c r="N16" s="58"/>
      <c r="O16" s="58"/>
      <c r="P16" s="58"/>
      <c r="Q16" s="58"/>
    </row>
    <row r="17" spans="1:11">
      <c r="A17" s="13"/>
      <c r="B17" s="13"/>
      <c r="C17" s="13"/>
      <c r="D17" s="14"/>
      <c r="E17" s="15"/>
      <c r="F17" s="15"/>
      <c r="G17" s="15"/>
      <c r="H17" s="15"/>
      <c r="I17" s="16"/>
      <c r="J17" s="14"/>
      <c r="K17" s="14"/>
    </row>
    <row r="18" spans="1:11">
      <c r="A18" s="13"/>
      <c r="B18" s="13"/>
      <c r="C18" s="13"/>
      <c r="D18" s="14"/>
      <c r="E18" s="15"/>
      <c r="F18" s="15"/>
      <c r="G18" s="15"/>
      <c r="H18" s="15"/>
      <c r="I18" s="16"/>
      <c r="J18" s="14"/>
      <c r="K18" s="14"/>
    </row>
    <row r="19" spans="1:11">
      <c r="A19" s="13"/>
      <c r="B19" s="13"/>
      <c r="C19" s="13"/>
      <c r="D19" s="14"/>
      <c r="E19" s="15"/>
      <c r="F19" s="15"/>
      <c r="G19" s="15"/>
      <c r="H19" s="15"/>
      <c r="I19" s="15"/>
      <c r="J19" s="16"/>
      <c r="K19" s="14"/>
    </row>
    <row r="20" spans="1:11">
      <c r="A20" s="13"/>
      <c r="B20" s="13"/>
      <c r="C20" s="13"/>
      <c r="D20" s="14"/>
      <c r="E20" s="15"/>
      <c r="F20" s="15"/>
      <c r="G20" s="15"/>
      <c r="H20" s="15"/>
      <c r="I20" s="15"/>
      <c r="J20" s="14"/>
      <c r="K20" s="14"/>
    </row>
    <row r="21" spans="1:11">
      <c r="A21" s="13"/>
      <c r="B21" s="13"/>
      <c r="C21" s="13"/>
      <c r="D21" s="14"/>
      <c r="E21" s="15"/>
      <c r="F21" s="15"/>
      <c r="G21" s="15"/>
      <c r="H21" s="15"/>
      <c r="I21" s="15"/>
      <c r="J21" s="14"/>
      <c r="K21" s="14"/>
    </row>
    <row r="22" spans="1:11">
      <c r="A22" s="13"/>
      <c r="B22" s="13"/>
      <c r="C22" s="13"/>
      <c r="D22" s="14"/>
      <c r="E22" s="15"/>
      <c r="F22" s="15"/>
      <c r="G22" s="15"/>
      <c r="H22" s="15"/>
      <c r="I22" s="15"/>
      <c r="J22" s="14"/>
      <c r="K22" s="14"/>
    </row>
    <row r="23" spans="1:11">
      <c r="A23" s="13"/>
      <c r="B23" s="13"/>
      <c r="C23" s="13"/>
      <c r="D23" s="14"/>
      <c r="E23" s="15"/>
      <c r="F23" s="15"/>
      <c r="G23" s="15"/>
      <c r="H23" s="15"/>
      <c r="I23" s="15"/>
      <c r="J23" s="14"/>
      <c r="K23" s="14"/>
    </row>
    <row r="24" spans="1:11">
      <c r="A24" s="13"/>
      <c r="B24" s="13"/>
      <c r="C24" s="13"/>
      <c r="D24" s="14"/>
      <c r="E24" s="15"/>
      <c r="F24" s="15"/>
      <c r="G24" s="15"/>
      <c r="H24" s="15"/>
      <c r="I24" s="15"/>
      <c r="J24" s="14"/>
      <c r="K24" s="14"/>
    </row>
    <row r="25" spans="1:11">
      <c r="A25" s="13"/>
      <c r="B25" s="13"/>
      <c r="C25" s="13"/>
      <c r="D25" s="14"/>
      <c r="E25" s="15"/>
      <c r="F25" s="15"/>
      <c r="G25" s="15"/>
      <c r="H25" s="15"/>
      <c r="I25" s="15"/>
      <c r="J25" s="14"/>
      <c r="K25" s="14"/>
    </row>
    <row r="26" spans="1:11">
      <c r="A26" s="13"/>
      <c r="B26" s="13"/>
      <c r="C26" s="13"/>
      <c r="D26" s="14"/>
      <c r="E26" s="15"/>
      <c r="F26" s="15"/>
      <c r="G26" s="15"/>
      <c r="H26" s="15"/>
      <c r="I26" s="15"/>
      <c r="J26" s="14"/>
      <c r="K26" s="14"/>
    </row>
    <row r="27" spans="1:11">
      <c r="A27" s="13"/>
      <c r="B27" s="13"/>
      <c r="C27" s="13"/>
      <c r="D27" s="14"/>
      <c r="E27" s="15"/>
      <c r="F27" s="15"/>
      <c r="G27" s="15"/>
      <c r="H27" s="15"/>
      <c r="I27" s="15"/>
      <c r="J27" s="14"/>
      <c r="K27" s="14"/>
    </row>
    <row r="28" spans="1:11">
      <c r="A28" s="13"/>
      <c r="B28" s="13"/>
      <c r="C28" s="13"/>
      <c r="D28" s="14"/>
      <c r="E28" s="15"/>
      <c r="F28" s="15"/>
      <c r="G28" s="15"/>
      <c r="H28" s="15"/>
      <c r="I28" s="15"/>
      <c r="J28" s="14"/>
      <c r="K28" s="14"/>
    </row>
    <row r="29" spans="1:11">
      <c r="A29" s="13"/>
      <c r="B29" s="13"/>
      <c r="C29" s="13"/>
      <c r="D29" s="14"/>
      <c r="E29" s="15"/>
      <c r="F29" s="15"/>
      <c r="G29" s="15"/>
      <c r="H29" s="15"/>
      <c r="I29" s="15"/>
      <c r="J29" s="14"/>
      <c r="K29" s="14"/>
    </row>
    <row r="30" spans="1:11">
      <c r="A30" s="13"/>
      <c r="B30" s="13"/>
      <c r="C30" s="13"/>
      <c r="D30" s="14"/>
      <c r="E30" s="15"/>
      <c r="F30" s="15"/>
      <c r="G30" s="15"/>
      <c r="H30" s="15"/>
      <c r="I30" s="15"/>
      <c r="J30" s="14"/>
      <c r="K30" s="14"/>
    </row>
    <row r="31" spans="1:11">
      <c r="A31" s="13"/>
      <c r="B31" s="13"/>
      <c r="C31" s="13"/>
      <c r="D31" s="14"/>
      <c r="E31" s="15"/>
      <c r="F31" s="15"/>
      <c r="G31" s="15"/>
      <c r="H31" s="15"/>
      <c r="I31" s="15"/>
      <c r="J31" s="14"/>
      <c r="K31" s="14"/>
    </row>
    <row r="32" spans="1:11">
      <c r="A32" s="13"/>
      <c r="B32" s="13"/>
      <c r="C32" s="13"/>
      <c r="D32" s="14"/>
      <c r="E32" s="15"/>
      <c r="F32" s="15"/>
      <c r="G32" s="15"/>
      <c r="H32" s="15"/>
      <c r="I32" s="15"/>
      <c r="J32" s="14"/>
      <c r="K32" s="14"/>
    </row>
    <row r="33" spans="1:11">
      <c r="A33" s="13"/>
      <c r="B33" s="13"/>
      <c r="C33" s="13"/>
      <c r="D33" s="14"/>
      <c r="E33" s="15"/>
      <c r="F33" s="15"/>
      <c r="G33" s="15"/>
      <c r="H33" s="15"/>
      <c r="I33" s="15"/>
      <c r="J33" s="14"/>
      <c r="K33" s="14"/>
    </row>
    <row r="34" spans="1:11">
      <c r="A34" s="13"/>
      <c r="B34" s="13"/>
      <c r="C34" s="13"/>
      <c r="D34" s="14"/>
      <c r="E34" s="15"/>
      <c r="F34" s="15"/>
      <c r="G34" s="15"/>
      <c r="H34" s="15"/>
      <c r="I34" s="15"/>
      <c r="J34" s="14"/>
      <c r="K34" s="14"/>
    </row>
    <row r="35" spans="1:11">
      <c r="A35" s="13"/>
      <c r="B35" s="13"/>
      <c r="C35" s="13"/>
      <c r="D35" s="14"/>
      <c r="E35" s="15"/>
      <c r="F35" s="15"/>
      <c r="G35" s="15"/>
      <c r="H35" s="15"/>
      <c r="I35" s="15"/>
      <c r="J35" s="14"/>
      <c r="K35" s="14"/>
    </row>
    <row r="36" spans="1:11">
      <c r="A36" s="13"/>
      <c r="B36" s="13"/>
      <c r="C36" s="13"/>
      <c r="D36" s="14"/>
      <c r="E36" s="15"/>
      <c r="F36" s="15"/>
      <c r="G36" s="15"/>
      <c r="H36" s="15"/>
      <c r="I36" s="15"/>
      <c r="J36" s="14"/>
      <c r="K36" s="14"/>
    </row>
    <row r="37" spans="1:11">
      <c r="A37" s="13"/>
      <c r="B37" s="13"/>
      <c r="C37" s="13"/>
      <c r="D37" s="14"/>
      <c r="E37" s="15"/>
      <c r="F37" s="15"/>
      <c r="G37" s="15"/>
      <c r="H37" s="15"/>
      <c r="I37" s="15"/>
      <c r="J37" s="14"/>
      <c r="K37" s="14"/>
    </row>
    <row r="38" spans="1:11">
      <c r="A38" s="13"/>
      <c r="B38" s="13"/>
      <c r="C38" s="13"/>
      <c r="D38" s="14"/>
      <c r="E38" s="15"/>
      <c r="F38" s="15"/>
      <c r="G38" s="15"/>
      <c r="H38" s="15"/>
      <c r="I38" s="15"/>
      <c r="J38" s="14"/>
      <c r="K38" s="14"/>
    </row>
    <row r="39" spans="1:11">
      <c r="A39" s="13"/>
      <c r="B39" s="13"/>
      <c r="C39" s="13"/>
      <c r="D39" s="14"/>
      <c r="E39" s="15"/>
      <c r="F39" s="15"/>
      <c r="G39" s="15"/>
      <c r="H39" s="15"/>
      <c r="I39" s="15"/>
      <c r="J39" s="14"/>
      <c r="K39" s="14"/>
    </row>
    <row r="40" spans="1:11">
      <c r="A40" s="13"/>
      <c r="B40" s="13"/>
      <c r="C40" s="13"/>
      <c r="D40" s="14"/>
      <c r="E40" s="15"/>
      <c r="F40" s="15"/>
      <c r="G40" s="15"/>
      <c r="H40" s="15"/>
      <c r="I40" s="15"/>
      <c r="J40" s="14"/>
      <c r="K40" s="14"/>
    </row>
    <row r="41" spans="1:11">
      <c r="A41" s="13"/>
      <c r="B41" s="13"/>
      <c r="C41" s="13"/>
      <c r="D41" s="14"/>
      <c r="E41" s="15"/>
      <c r="F41" s="15"/>
      <c r="G41" s="15"/>
      <c r="H41" s="15"/>
      <c r="I41" s="15"/>
      <c r="J41" s="14"/>
      <c r="K41" s="14"/>
    </row>
    <row r="42" spans="1:11">
      <c r="A42" s="13"/>
      <c r="B42" s="13"/>
      <c r="C42" s="13"/>
      <c r="D42" s="14"/>
      <c r="E42" s="15"/>
      <c r="F42" s="15"/>
      <c r="G42" s="15"/>
      <c r="H42" s="15"/>
      <c r="I42" s="15"/>
      <c r="J42" s="14"/>
      <c r="K42" s="14"/>
    </row>
    <row r="43" spans="1:11">
      <c r="A43" s="13"/>
      <c r="B43" s="13"/>
      <c r="C43" s="13"/>
      <c r="D43" s="14"/>
      <c r="E43" s="15"/>
      <c r="F43" s="15"/>
      <c r="G43" s="15"/>
      <c r="H43" s="15"/>
      <c r="I43" s="15"/>
      <c r="J43" s="14"/>
      <c r="K43" s="14"/>
    </row>
    <row r="44" spans="1:11">
      <c r="A44" s="13"/>
      <c r="B44" s="13"/>
      <c r="C44" s="13"/>
      <c r="D44" s="14"/>
      <c r="E44" s="15"/>
      <c r="F44" s="15"/>
      <c r="G44" s="15"/>
      <c r="H44" s="15"/>
      <c r="I44" s="15"/>
      <c r="J44" s="14"/>
      <c r="K44" s="14"/>
    </row>
    <row r="45" spans="1:11">
      <c r="A45" s="13"/>
      <c r="B45" s="13"/>
      <c r="C45" s="13"/>
      <c r="D45" s="14"/>
      <c r="E45" s="15"/>
      <c r="F45" s="15"/>
      <c r="G45" s="15"/>
      <c r="H45" s="15"/>
      <c r="I45" s="15"/>
      <c r="J45" s="14"/>
      <c r="K45" s="14"/>
    </row>
    <row r="46" spans="1:11">
      <c r="A46" s="13"/>
      <c r="B46" s="13"/>
      <c r="C46" s="13"/>
      <c r="D46" s="14"/>
      <c r="E46" s="15"/>
      <c r="F46" s="15"/>
      <c r="G46" s="15"/>
      <c r="H46" s="15"/>
      <c r="I46" s="15"/>
      <c r="J46" s="14"/>
      <c r="K46" s="14"/>
    </row>
    <row r="47" spans="1:11">
      <c r="A47" s="13"/>
      <c r="B47" s="13"/>
      <c r="C47" s="13"/>
      <c r="D47" s="14"/>
      <c r="E47" s="15"/>
      <c r="F47" s="15"/>
      <c r="G47" s="15"/>
      <c r="H47" s="15"/>
      <c r="I47" s="15"/>
      <c r="J47" s="14"/>
      <c r="K47" s="14"/>
    </row>
    <row r="48" spans="1:11">
      <c r="A48" s="13"/>
      <c r="B48" s="13"/>
      <c r="C48" s="13"/>
      <c r="D48" s="14"/>
      <c r="E48" s="15"/>
      <c r="F48" s="15"/>
      <c r="G48" s="15"/>
      <c r="H48" s="15"/>
      <c r="I48" s="15"/>
      <c r="J48" s="14"/>
      <c r="K48" s="14"/>
    </row>
    <row r="49" spans="1:11">
      <c r="A49" s="13"/>
      <c r="B49" s="13"/>
      <c r="C49" s="13"/>
      <c r="D49" s="14"/>
      <c r="E49" s="15"/>
      <c r="F49" s="15"/>
      <c r="G49" s="15"/>
      <c r="H49" s="15"/>
      <c r="I49" s="15"/>
      <c r="J49" s="14"/>
      <c r="K49" s="14"/>
    </row>
    <row r="50" spans="1:11">
      <c r="A50" s="13"/>
      <c r="B50" s="13"/>
      <c r="C50" s="13"/>
      <c r="D50" s="14"/>
      <c r="E50" s="15"/>
      <c r="F50" s="15"/>
      <c r="G50" s="15"/>
      <c r="H50" s="15"/>
      <c r="I50" s="15"/>
      <c r="J50" s="14"/>
      <c r="K50" s="14"/>
    </row>
    <row r="51" spans="1:11">
      <c r="A51" s="17" t="s">
        <v>79</v>
      </c>
      <c r="B51" s="17" t="s">
        <v>79</v>
      </c>
      <c r="C51" s="17" t="s">
        <v>79</v>
      </c>
      <c r="D51" s="17" t="s">
        <v>79</v>
      </c>
      <c r="E51" s="17"/>
      <c r="F51" s="17"/>
      <c r="G51" s="17"/>
      <c r="H51" s="17"/>
      <c r="I51" s="17"/>
      <c r="J51" s="17" t="s">
        <v>79</v>
      </c>
      <c r="K51" s="17" t="s">
        <v>79</v>
      </c>
    </row>
    <row r="52" spans="1:11">
      <c r="A52" s="58"/>
      <c r="B52" s="58"/>
      <c r="C52" s="58"/>
      <c r="D52" s="18" t="s">
        <v>80</v>
      </c>
      <c r="E52" s="4">
        <f>SUM(E5:E50)</f>
        <v>0</v>
      </c>
      <c r="F52" s="4">
        <f t="shared" ref="F52:H52" si="0">SUM(F5:F50)</f>
        <v>0</v>
      </c>
      <c r="G52" s="4">
        <f t="shared" si="0"/>
        <v>128637</v>
      </c>
      <c r="H52" s="4">
        <f t="shared" si="0"/>
        <v>55333</v>
      </c>
    </row>
    <row r="53" spans="1:11">
      <c r="A53" s="58"/>
      <c r="B53" s="58"/>
      <c r="C53" s="58"/>
      <c r="D53" s="18"/>
      <c r="E53" s="19"/>
      <c r="F53" s="20"/>
      <c r="G53" s="21"/>
      <c r="H53" s="21"/>
    </row>
    <row r="54" spans="1:11">
      <c r="A54" s="58"/>
      <c r="B54" s="58"/>
      <c r="C54" s="58" t="s">
        <v>81</v>
      </c>
      <c r="D54" s="22"/>
      <c r="E54" s="19"/>
      <c r="F54" s="19"/>
    </row>
  </sheetData>
  <mergeCells count="1">
    <mergeCell ref="E2:H2"/>
  </mergeCells>
  <pageMargins left="0.7" right="0.7" top="0.75" bottom="0.75" header="0.3" footer="0.3"/>
  <pageSetup scale="46" orientation="landscape" r:id="rId1"/>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4DE066-B6B5-468F-BD78-A6FC2E6F6CD4}">
  <sheetPr>
    <tabColor theme="5" tint="0.39997558519241921"/>
  </sheetPr>
  <dimension ref="A1:Q55"/>
  <sheetViews>
    <sheetView view="pageBreakPreview" zoomScale="80" zoomScaleNormal="96" zoomScaleSheetLayoutView="80" workbookViewId="0">
      <selection activeCell="D37" sqref="D37"/>
    </sheetView>
  </sheetViews>
  <sheetFormatPr defaultRowHeight="15"/>
  <cols>
    <col min="1" max="1" width="41.5703125" bestFit="1" customWidth="1"/>
    <col min="2" max="2" width="32.140625" bestFit="1" customWidth="1"/>
    <col min="3" max="3" width="64.85546875" bestFit="1" customWidth="1"/>
    <col min="4" max="4" width="17.85546875" style="5" bestFit="1" customWidth="1"/>
    <col min="5" max="9" width="18.42578125" style="4" customWidth="1"/>
    <col min="10" max="10" width="16.85546875" style="5" customWidth="1"/>
    <col min="11" max="11" width="14" style="5" bestFit="1" customWidth="1"/>
    <col min="12" max="12" width="12" bestFit="1" customWidth="1"/>
    <col min="13" max="13" width="11.28515625" bestFit="1" customWidth="1"/>
    <col min="14" max="14" width="13.140625" bestFit="1" customWidth="1"/>
    <col min="15" max="15" width="11.140625" bestFit="1" customWidth="1"/>
    <col min="16" max="16" width="12" bestFit="1" customWidth="1"/>
    <col min="17" max="17" width="11.140625" bestFit="1" customWidth="1"/>
  </cols>
  <sheetData>
    <row r="1" spans="1:17">
      <c r="A1" s="1" t="s">
        <v>36</v>
      </c>
      <c r="B1" s="2" t="s">
        <v>37</v>
      </c>
      <c r="C1" s="58"/>
      <c r="D1" s="3"/>
      <c r="L1" s="58"/>
      <c r="M1" s="58"/>
      <c r="N1" s="58"/>
      <c r="O1" s="58"/>
      <c r="P1" s="58"/>
      <c r="Q1" s="58"/>
    </row>
    <row r="2" spans="1:17">
      <c r="A2" s="1" t="s">
        <v>128</v>
      </c>
      <c r="B2" s="2" t="s">
        <v>39</v>
      </c>
      <c r="C2" s="59" t="str">
        <f>CONCATENATE(E3,"-",H3)</f>
        <v>2022-2025</v>
      </c>
      <c r="E2" s="66" t="s">
        <v>40</v>
      </c>
      <c r="F2" s="66"/>
      <c r="G2" s="66"/>
      <c r="H2" s="66"/>
      <c r="L2" s="58"/>
      <c r="M2" s="58"/>
      <c r="N2" s="58"/>
      <c r="O2" s="58"/>
      <c r="P2" s="58"/>
      <c r="Q2" s="58"/>
    </row>
    <row r="3" spans="1:17" s="7" customFormat="1" ht="60">
      <c r="A3" s="7" t="s">
        <v>41</v>
      </c>
      <c r="B3" s="7" t="s">
        <v>42</v>
      </c>
      <c r="C3" s="7" t="s">
        <v>43</v>
      </c>
      <c r="D3" s="7" t="s">
        <v>44</v>
      </c>
      <c r="E3" s="7">
        <v>2022</v>
      </c>
      <c r="F3" s="7">
        <v>2023</v>
      </c>
      <c r="G3" s="7">
        <v>2024</v>
      </c>
      <c r="H3" s="7">
        <v>2025</v>
      </c>
      <c r="I3" s="8" t="s">
        <v>45</v>
      </c>
      <c r="J3" s="7" t="s">
        <v>46</v>
      </c>
      <c r="K3" s="7" t="s">
        <v>47</v>
      </c>
    </row>
    <row r="4" spans="1:17">
      <c r="A4" s="9" t="s">
        <v>48</v>
      </c>
      <c r="B4" s="10" t="s">
        <v>101</v>
      </c>
      <c r="C4" s="9" t="s">
        <v>50</v>
      </c>
      <c r="D4" s="10"/>
      <c r="E4" s="11">
        <v>57271528.439999998</v>
      </c>
      <c r="F4" s="11"/>
      <c r="G4" s="11"/>
      <c r="H4" s="11"/>
      <c r="I4" s="12">
        <v>44188</v>
      </c>
      <c r="J4" s="12">
        <v>44197</v>
      </c>
      <c r="K4" s="10" t="s">
        <v>51</v>
      </c>
      <c r="L4" s="4"/>
      <c r="M4" s="58"/>
      <c r="N4" s="58"/>
      <c r="O4" s="58"/>
      <c r="P4" s="58"/>
      <c r="Q4" s="58"/>
    </row>
    <row r="5" spans="1:17">
      <c r="A5" s="13" t="s">
        <v>28</v>
      </c>
      <c r="B5" s="14" t="s">
        <v>52</v>
      </c>
      <c r="C5" s="13" t="s">
        <v>53</v>
      </c>
      <c r="D5" s="14" t="s">
        <v>54</v>
      </c>
      <c r="E5" s="15">
        <v>10984815.00710398</v>
      </c>
      <c r="F5" s="15"/>
      <c r="G5" s="15"/>
      <c r="H5" s="15"/>
      <c r="I5" s="16">
        <v>44579</v>
      </c>
      <c r="J5" s="16">
        <v>44624</v>
      </c>
      <c r="K5" s="14" t="s">
        <v>51</v>
      </c>
      <c r="L5" s="4"/>
      <c r="M5" s="5" t="s">
        <v>28</v>
      </c>
      <c r="N5" s="4">
        <f>SUMIF($A$5:$A51,$M5,E$5:E51)</f>
        <v>10984815.00710398</v>
      </c>
      <c r="O5" s="4">
        <f>SUMIF($A$5:$A51,$M5,F$5:F51)</f>
        <v>3613291.428572908</v>
      </c>
      <c r="P5" s="4">
        <f>SUMIF($A$5:$A51,$M5,G$5:G51)</f>
        <v>0</v>
      </c>
      <c r="Q5" s="4">
        <f>SUMIF($A$5:$A51,$M5,H$5:H51)</f>
        <v>0</v>
      </c>
    </row>
    <row r="6" spans="1:17">
      <c r="A6" s="13" t="s">
        <v>28</v>
      </c>
      <c r="B6" s="14" t="s">
        <v>55</v>
      </c>
      <c r="C6" s="13" t="s">
        <v>56</v>
      </c>
      <c r="D6" s="14" t="s">
        <v>57</v>
      </c>
      <c r="E6" s="15"/>
      <c r="F6" s="15"/>
      <c r="G6" s="15"/>
      <c r="H6" s="15"/>
      <c r="I6" s="16">
        <v>44760</v>
      </c>
      <c r="J6" s="16">
        <v>44791</v>
      </c>
      <c r="K6" s="16" t="s">
        <v>51</v>
      </c>
      <c r="L6" s="4"/>
      <c r="M6" s="5" t="s">
        <v>29</v>
      </c>
      <c r="N6" s="4">
        <f>SUMIF($A$5:$A52,$M6,E$5:E52)</f>
        <v>0</v>
      </c>
      <c r="O6" s="4">
        <f>SUMIF($A$5:$A52,$M6,F$5:F52)</f>
        <v>0</v>
      </c>
      <c r="P6" s="4">
        <f>SUMIF($A$5:$A52,$M6,G$5:G52)</f>
        <v>0</v>
      </c>
      <c r="Q6" s="4">
        <f>SUMIF($A$5:$A52,$M6,H$5:H52)</f>
        <v>0</v>
      </c>
    </row>
    <row r="7" spans="1:17">
      <c r="A7" s="13" t="s">
        <v>28</v>
      </c>
      <c r="B7" s="14" t="s">
        <v>58</v>
      </c>
      <c r="C7" s="13" t="s">
        <v>59</v>
      </c>
      <c r="D7" s="14" t="s">
        <v>57</v>
      </c>
      <c r="E7" s="15"/>
      <c r="F7" s="15"/>
      <c r="G7" s="15"/>
      <c r="H7" s="15"/>
      <c r="I7" s="16">
        <v>44805</v>
      </c>
      <c r="J7" s="16">
        <v>44805</v>
      </c>
      <c r="K7" s="16" t="s">
        <v>51</v>
      </c>
      <c r="L7" s="4"/>
      <c r="M7" s="5" t="s">
        <v>30</v>
      </c>
      <c r="N7" s="4">
        <f>SUMIF($A$5:$A52,$M7,E$5:E52)</f>
        <v>0</v>
      </c>
      <c r="O7" s="4">
        <f>SUMIF($A$5:$A52,$M7,F$5:F52)</f>
        <v>0</v>
      </c>
      <c r="P7" s="4">
        <f>SUMIF($A$5:$A52,$M7,G$5:G52)</f>
        <v>15135948.568980068</v>
      </c>
      <c r="Q7" s="4">
        <f>SUMIF($A$5:$A52,$M7,H$5:H52)</f>
        <v>0</v>
      </c>
    </row>
    <row r="8" spans="1:17">
      <c r="A8" s="13" t="s">
        <v>28</v>
      </c>
      <c r="B8" s="14" t="s">
        <v>129</v>
      </c>
      <c r="C8" s="13" t="s">
        <v>61</v>
      </c>
      <c r="D8" s="14" t="s">
        <v>54</v>
      </c>
      <c r="E8" s="15"/>
      <c r="F8" s="15">
        <v>3285997.375801608</v>
      </c>
      <c r="G8" s="15"/>
      <c r="H8" s="15"/>
      <c r="I8" s="16">
        <v>44880</v>
      </c>
      <c r="J8" s="16">
        <v>44927</v>
      </c>
      <c r="K8" s="14" t="s">
        <v>51</v>
      </c>
      <c r="L8" s="4"/>
      <c r="M8" s="5" t="s">
        <v>31</v>
      </c>
      <c r="N8" s="4">
        <f>SUMIF($A$5:$A56,$M8,E$5:E56)</f>
        <v>0</v>
      </c>
      <c r="O8" s="4">
        <f>SUMIF($A$5:$A56,$M8,F$5:F56)</f>
        <v>0</v>
      </c>
      <c r="P8" s="4">
        <f>SUMIF($A$5:$A56,$M8,G$5:G56)</f>
        <v>0</v>
      </c>
      <c r="Q8" s="4">
        <f>SUMIF($A$5:$A56,$M8,H$5:H56)</f>
        <v>9615358.0272343159</v>
      </c>
    </row>
    <row r="9" spans="1:17">
      <c r="A9" s="13" t="s">
        <v>28</v>
      </c>
      <c r="B9" s="14" t="s">
        <v>129</v>
      </c>
      <c r="C9" s="13" t="s">
        <v>62</v>
      </c>
      <c r="D9" s="14" t="s">
        <v>57</v>
      </c>
      <c r="E9" s="15"/>
      <c r="F9" s="15"/>
      <c r="G9" s="15"/>
      <c r="H9" s="15"/>
      <c r="I9" s="16">
        <v>44880</v>
      </c>
      <c r="J9" s="16">
        <v>44927</v>
      </c>
      <c r="K9" s="14" t="s">
        <v>51</v>
      </c>
      <c r="L9" s="4"/>
      <c r="M9" s="58"/>
      <c r="N9" s="58"/>
      <c r="O9" s="58"/>
      <c r="P9" s="58"/>
      <c r="Q9" s="58"/>
    </row>
    <row r="10" spans="1:17">
      <c r="A10" s="13" t="s">
        <v>28</v>
      </c>
      <c r="B10" s="14" t="s">
        <v>63</v>
      </c>
      <c r="C10" s="13" t="s">
        <v>64</v>
      </c>
      <c r="D10" s="14" t="s">
        <v>57</v>
      </c>
      <c r="E10" s="15"/>
      <c r="F10" s="15"/>
      <c r="G10" s="15"/>
      <c r="H10" s="15"/>
      <c r="I10" s="16">
        <v>44917</v>
      </c>
      <c r="J10" s="16">
        <v>44927</v>
      </c>
      <c r="K10" s="14" t="s">
        <v>51</v>
      </c>
      <c r="L10" s="4"/>
      <c r="M10" s="58"/>
      <c r="N10" s="58"/>
      <c r="O10" s="58"/>
      <c r="P10" s="58"/>
      <c r="Q10" s="58"/>
    </row>
    <row r="11" spans="1:17">
      <c r="A11" s="13" t="s">
        <v>28</v>
      </c>
      <c r="B11" s="14" t="s">
        <v>65</v>
      </c>
      <c r="C11" s="13" t="s">
        <v>66</v>
      </c>
      <c r="D11" s="14" t="s">
        <v>54</v>
      </c>
      <c r="E11" s="15"/>
      <c r="F11" s="15">
        <v>327294.05277130008</v>
      </c>
      <c r="G11" s="15"/>
      <c r="H11" s="15"/>
      <c r="I11" s="16">
        <v>44974</v>
      </c>
      <c r="J11" s="16">
        <v>45004</v>
      </c>
      <c r="K11" s="14" t="s">
        <v>51</v>
      </c>
      <c r="L11" s="4"/>
      <c r="M11" s="58"/>
      <c r="N11" s="58"/>
      <c r="O11" s="58"/>
      <c r="P11" s="58"/>
      <c r="Q11" s="58"/>
    </row>
    <row r="12" spans="1:17">
      <c r="A12" s="13" t="s">
        <v>28</v>
      </c>
      <c r="B12" s="14" t="s">
        <v>67</v>
      </c>
      <c r="C12" s="13" t="s">
        <v>68</v>
      </c>
      <c r="D12" s="14" t="s">
        <v>57</v>
      </c>
      <c r="E12" s="15"/>
      <c r="F12" s="15"/>
      <c r="G12" s="15"/>
      <c r="H12" s="15"/>
      <c r="I12" s="16">
        <v>45019</v>
      </c>
      <c r="J12" s="16">
        <v>45019</v>
      </c>
      <c r="K12" s="14" t="s">
        <v>51</v>
      </c>
      <c r="L12" s="4"/>
      <c r="M12" s="5"/>
      <c r="N12" s="58"/>
      <c r="O12" s="58"/>
      <c r="P12" s="58"/>
      <c r="Q12" s="58"/>
    </row>
    <row r="13" spans="1:17">
      <c r="A13" s="13" t="s">
        <v>29</v>
      </c>
      <c r="B13" s="14" t="s">
        <v>69</v>
      </c>
      <c r="C13" s="13" t="s">
        <v>70</v>
      </c>
      <c r="D13" s="14" t="s">
        <v>57</v>
      </c>
      <c r="E13" s="15"/>
      <c r="F13" s="15"/>
      <c r="G13" s="15"/>
      <c r="H13" s="15"/>
      <c r="I13" s="16">
        <v>45086</v>
      </c>
      <c r="J13" s="16">
        <v>45116</v>
      </c>
      <c r="K13" s="14" t="s">
        <v>51</v>
      </c>
      <c r="L13" s="4"/>
      <c r="M13" s="5"/>
      <c r="N13" s="58"/>
      <c r="O13" s="58"/>
      <c r="P13" s="58"/>
      <c r="Q13" s="58"/>
    </row>
    <row r="14" spans="1:17">
      <c r="A14" s="13" t="s">
        <v>31</v>
      </c>
      <c r="B14" s="14" t="s">
        <v>71</v>
      </c>
      <c r="C14" s="13" t="s">
        <v>9</v>
      </c>
      <c r="D14" s="14" t="s">
        <v>54</v>
      </c>
      <c r="E14" s="15"/>
      <c r="F14" s="15"/>
      <c r="G14" s="15"/>
      <c r="H14" s="15"/>
      <c r="I14" s="16"/>
      <c r="J14" s="16">
        <v>45138</v>
      </c>
      <c r="K14" s="14"/>
      <c r="L14" s="4"/>
      <c r="M14" s="58"/>
      <c r="N14" s="58"/>
      <c r="O14" s="58"/>
      <c r="P14" s="58"/>
      <c r="Q14" s="58"/>
    </row>
    <row r="15" spans="1:17">
      <c r="A15" s="13" t="s">
        <v>30</v>
      </c>
      <c r="B15" s="14" t="s">
        <v>72</v>
      </c>
      <c r="C15" s="13" t="s">
        <v>73</v>
      </c>
      <c r="D15" s="14" t="s">
        <v>54</v>
      </c>
      <c r="E15" s="15"/>
      <c r="F15" s="15"/>
      <c r="G15" s="15">
        <v>15135948.568980068</v>
      </c>
      <c r="H15" s="15"/>
      <c r="I15" s="16"/>
      <c r="J15" s="16">
        <v>45292</v>
      </c>
      <c r="K15" s="14"/>
      <c r="L15" s="4"/>
      <c r="M15" s="58"/>
      <c r="N15" s="58"/>
      <c r="O15" s="58"/>
      <c r="P15" s="58"/>
      <c r="Q15" s="58"/>
    </row>
    <row r="16" spans="1:17">
      <c r="A16" s="13" t="s">
        <v>31</v>
      </c>
      <c r="B16" s="14" t="s">
        <v>71</v>
      </c>
      <c r="C16" s="13" t="s">
        <v>74</v>
      </c>
      <c r="D16" s="14" t="s">
        <v>57</v>
      </c>
      <c r="E16" s="15"/>
      <c r="F16" s="15"/>
      <c r="G16" s="15"/>
      <c r="H16" s="15"/>
      <c r="I16" s="16"/>
      <c r="J16" s="14"/>
      <c r="K16" s="14"/>
      <c r="L16" s="4"/>
      <c r="M16" s="58"/>
      <c r="N16" s="58"/>
      <c r="O16" s="58"/>
      <c r="P16" s="58"/>
      <c r="Q16" s="58"/>
    </row>
    <row r="17" spans="1:12">
      <c r="A17" s="13" t="s">
        <v>31</v>
      </c>
      <c r="B17" s="14" t="s">
        <v>71</v>
      </c>
      <c r="C17" s="13" t="s">
        <v>75</v>
      </c>
      <c r="D17" s="14" t="s">
        <v>57</v>
      </c>
      <c r="E17" s="15"/>
      <c r="F17" s="15"/>
      <c r="G17" s="15"/>
      <c r="H17" s="15"/>
      <c r="I17" s="16"/>
      <c r="J17" s="14"/>
      <c r="K17" s="14"/>
      <c r="L17" s="4"/>
    </row>
    <row r="18" spans="1:12">
      <c r="A18" s="13" t="s">
        <v>31</v>
      </c>
      <c r="B18" s="14" t="s">
        <v>71</v>
      </c>
      <c r="C18" s="13" t="s">
        <v>76</v>
      </c>
      <c r="D18" s="14" t="s">
        <v>57</v>
      </c>
      <c r="E18" s="15"/>
      <c r="F18" s="15"/>
      <c r="G18" s="15"/>
      <c r="H18" s="15"/>
      <c r="I18" s="16"/>
      <c r="J18" s="14"/>
      <c r="K18" s="14"/>
      <c r="L18" s="4"/>
    </row>
    <row r="19" spans="1:12">
      <c r="A19" s="13" t="s">
        <v>31</v>
      </c>
      <c r="B19" s="14" t="s">
        <v>71</v>
      </c>
      <c r="C19" s="13" t="s">
        <v>77</v>
      </c>
      <c r="D19" s="14" t="s">
        <v>54</v>
      </c>
      <c r="E19" s="15"/>
      <c r="F19" s="15"/>
      <c r="G19" s="15"/>
      <c r="H19" s="15"/>
      <c r="I19" s="16"/>
      <c r="J19" s="14"/>
      <c r="K19" s="14"/>
      <c r="L19" s="4"/>
    </row>
    <row r="20" spans="1:12">
      <c r="A20" s="13" t="s">
        <v>31</v>
      </c>
      <c r="B20" s="14" t="s">
        <v>72</v>
      </c>
      <c r="C20" s="13" t="s">
        <v>78</v>
      </c>
      <c r="D20" s="14" t="s">
        <v>54</v>
      </c>
      <c r="E20" s="15"/>
      <c r="F20" s="15"/>
      <c r="G20" s="15"/>
      <c r="H20" s="15">
        <v>9615358.0272343159</v>
      </c>
      <c r="I20" s="15"/>
      <c r="J20" s="16">
        <v>45658</v>
      </c>
      <c r="K20" s="14"/>
      <c r="L20" s="4"/>
    </row>
    <row r="21" spans="1:12">
      <c r="A21" s="13" t="s">
        <v>31</v>
      </c>
      <c r="B21" s="14" t="s">
        <v>71</v>
      </c>
      <c r="C21" s="13" t="s">
        <v>62</v>
      </c>
      <c r="D21" s="14" t="s">
        <v>57</v>
      </c>
      <c r="E21" s="15"/>
      <c r="F21" s="15"/>
      <c r="G21" s="15"/>
      <c r="H21" s="15"/>
      <c r="I21" s="15"/>
      <c r="J21" s="14"/>
      <c r="K21" s="14"/>
      <c r="L21" s="4"/>
    </row>
    <row r="22" spans="1:12">
      <c r="A22" s="13" t="s">
        <v>31</v>
      </c>
      <c r="B22" s="14" t="s">
        <v>71</v>
      </c>
      <c r="C22" s="13" t="s">
        <v>77</v>
      </c>
      <c r="D22" s="14" t="s">
        <v>54</v>
      </c>
      <c r="E22" s="15"/>
      <c r="F22" s="15"/>
      <c r="G22" s="15"/>
      <c r="H22" s="15"/>
      <c r="I22" s="15"/>
      <c r="J22" s="14"/>
      <c r="K22" s="14"/>
      <c r="L22" s="4"/>
    </row>
    <row r="23" spans="1:12">
      <c r="A23" s="13"/>
      <c r="B23" s="13"/>
      <c r="C23" s="13"/>
      <c r="D23" s="14"/>
      <c r="E23" s="15"/>
      <c r="F23" s="15"/>
      <c r="G23" s="15"/>
      <c r="H23" s="15"/>
      <c r="I23" s="15"/>
      <c r="J23" s="14"/>
      <c r="K23" s="14"/>
      <c r="L23" s="58"/>
    </row>
    <row r="24" spans="1:12">
      <c r="A24" s="13"/>
      <c r="B24" s="13"/>
      <c r="C24" s="13"/>
      <c r="D24" s="14"/>
      <c r="E24" s="15"/>
      <c r="F24" s="15"/>
      <c r="G24" s="15"/>
      <c r="H24" s="15"/>
      <c r="I24" s="15"/>
      <c r="J24" s="14"/>
      <c r="K24" s="14"/>
      <c r="L24" s="58"/>
    </row>
    <row r="25" spans="1:12">
      <c r="A25" s="13"/>
      <c r="B25" s="13"/>
      <c r="C25" s="13"/>
      <c r="D25" s="14"/>
      <c r="E25" s="15"/>
      <c r="F25" s="15"/>
      <c r="G25" s="15"/>
      <c r="H25" s="15"/>
      <c r="I25" s="15"/>
      <c r="J25" s="14"/>
      <c r="K25" s="14"/>
      <c r="L25" s="58"/>
    </row>
    <row r="26" spans="1:12">
      <c r="A26" s="13"/>
      <c r="B26" s="13"/>
      <c r="C26" s="13"/>
      <c r="D26" s="14"/>
      <c r="E26" s="15"/>
      <c r="F26" s="15"/>
      <c r="G26" s="15"/>
      <c r="H26" s="15"/>
      <c r="I26" s="15"/>
      <c r="J26" s="14"/>
      <c r="K26" s="14"/>
      <c r="L26" s="58"/>
    </row>
    <row r="27" spans="1:12">
      <c r="A27" s="13"/>
      <c r="B27" s="13"/>
      <c r="C27" s="13"/>
      <c r="D27" s="14"/>
      <c r="E27" s="15"/>
      <c r="F27" s="15"/>
      <c r="G27" s="15"/>
      <c r="H27" s="15"/>
      <c r="I27" s="15"/>
      <c r="J27" s="14"/>
      <c r="K27" s="14"/>
      <c r="L27" s="58"/>
    </row>
    <row r="28" spans="1:12">
      <c r="A28" s="13"/>
      <c r="B28" s="13"/>
      <c r="C28" s="13"/>
      <c r="D28" s="14"/>
      <c r="E28" s="15"/>
      <c r="F28" s="15"/>
      <c r="G28" s="15"/>
      <c r="H28" s="15"/>
      <c r="I28" s="15"/>
      <c r="J28" s="14"/>
      <c r="K28" s="14"/>
      <c r="L28" s="58"/>
    </row>
    <row r="29" spans="1:12">
      <c r="A29" s="13"/>
      <c r="B29" s="13"/>
      <c r="C29" s="13"/>
      <c r="D29" s="14"/>
      <c r="E29" s="15"/>
      <c r="F29" s="15"/>
      <c r="G29" s="15"/>
      <c r="H29" s="15"/>
      <c r="I29" s="15"/>
      <c r="J29" s="14"/>
      <c r="K29" s="14"/>
      <c r="L29" s="58"/>
    </row>
    <row r="30" spans="1:12">
      <c r="A30" s="13"/>
      <c r="B30" s="13"/>
      <c r="C30" s="13"/>
      <c r="D30" s="14"/>
      <c r="E30" s="15"/>
      <c r="F30" s="15"/>
      <c r="G30" s="15"/>
      <c r="H30" s="15"/>
      <c r="I30" s="15"/>
      <c r="J30" s="14"/>
      <c r="K30" s="14"/>
      <c r="L30" s="58"/>
    </row>
    <row r="31" spans="1:12">
      <c r="A31" s="13"/>
      <c r="B31" s="13"/>
      <c r="C31" s="13"/>
      <c r="D31" s="14"/>
      <c r="E31" s="15"/>
      <c r="F31" s="15"/>
      <c r="G31" s="15"/>
      <c r="H31" s="15"/>
      <c r="I31" s="15"/>
      <c r="J31" s="14"/>
      <c r="K31" s="14"/>
      <c r="L31" s="58"/>
    </row>
    <row r="32" spans="1:12">
      <c r="A32" s="13"/>
      <c r="B32" s="13"/>
      <c r="C32" s="13"/>
      <c r="D32" s="14"/>
      <c r="E32" s="15"/>
      <c r="F32" s="15"/>
      <c r="G32" s="15"/>
      <c r="H32" s="15"/>
      <c r="I32" s="15"/>
      <c r="J32" s="14"/>
      <c r="K32" s="14"/>
      <c r="L32" s="58"/>
    </row>
    <row r="33" spans="1:11">
      <c r="A33" s="13"/>
      <c r="B33" s="13"/>
      <c r="C33" s="13"/>
      <c r="D33" s="14"/>
      <c r="E33" s="15"/>
      <c r="F33" s="15"/>
      <c r="G33" s="15"/>
      <c r="H33" s="15"/>
      <c r="I33" s="15"/>
      <c r="J33" s="14"/>
      <c r="K33" s="14"/>
    </row>
    <row r="34" spans="1:11">
      <c r="A34" s="13"/>
      <c r="B34" s="13"/>
      <c r="C34" s="13"/>
      <c r="D34" s="14"/>
      <c r="E34" s="15"/>
      <c r="F34" s="15"/>
      <c r="G34" s="15"/>
      <c r="H34" s="15"/>
      <c r="I34" s="15"/>
      <c r="J34" s="14"/>
      <c r="K34" s="14"/>
    </row>
    <row r="35" spans="1:11">
      <c r="A35" s="13"/>
      <c r="B35" s="13"/>
      <c r="C35" s="13"/>
      <c r="D35" s="14"/>
      <c r="E35" s="15"/>
      <c r="F35" s="15"/>
      <c r="G35" s="15"/>
      <c r="H35" s="15"/>
      <c r="I35" s="15"/>
      <c r="J35" s="14"/>
      <c r="K35" s="14"/>
    </row>
    <row r="36" spans="1:11">
      <c r="A36" s="13"/>
      <c r="B36" s="13"/>
      <c r="C36" s="13"/>
      <c r="D36" s="14"/>
      <c r="E36" s="15"/>
      <c r="F36" s="15"/>
      <c r="G36" s="15"/>
      <c r="H36" s="15"/>
      <c r="I36" s="15"/>
      <c r="J36" s="14"/>
      <c r="K36" s="14"/>
    </row>
    <row r="37" spans="1:11">
      <c r="A37" s="13"/>
      <c r="B37" s="13"/>
      <c r="C37" s="13"/>
      <c r="D37" s="14"/>
      <c r="E37" s="15"/>
      <c r="F37" s="15"/>
      <c r="G37" s="15"/>
      <c r="H37" s="15"/>
      <c r="I37" s="15"/>
      <c r="J37" s="14"/>
      <c r="K37" s="14"/>
    </row>
    <row r="38" spans="1:11">
      <c r="A38" s="13"/>
      <c r="B38" s="13"/>
      <c r="C38" s="13"/>
      <c r="D38" s="14"/>
      <c r="E38" s="15"/>
      <c r="F38" s="15"/>
      <c r="G38" s="15"/>
      <c r="H38" s="15"/>
      <c r="I38" s="15"/>
      <c r="J38" s="14"/>
      <c r="K38" s="14"/>
    </row>
    <row r="39" spans="1:11">
      <c r="A39" s="13"/>
      <c r="B39" s="13"/>
      <c r="C39" s="13"/>
      <c r="D39" s="14"/>
      <c r="E39" s="15"/>
      <c r="F39" s="15"/>
      <c r="G39" s="15"/>
      <c r="H39" s="15"/>
      <c r="I39" s="15"/>
      <c r="J39" s="14"/>
      <c r="K39" s="14"/>
    </row>
    <row r="40" spans="1:11">
      <c r="A40" s="13"/>
      <c r="B40" s="13"/>
      <c r="C40" s="13"/>
      <c r="D40" s="14"/>
      <c r="E40" s="15"/>
      <c r="F40" s="15"/>
      <c r="G40" s="15"/>
      <c r="H40" s="15"/>
      <c r="I40" s="15"/>
      <c r="J40" s="14"/>
      <c r="K40" s="14"/>
    </row>
    <row r="41" spans="1:11">
      <c r="A41" s="13"/>
      <c r="B41" s="13"/>
      <c r="C41" s="13"/>
      <c r="D41" s="14"/>
      <c r="E41" s="15"/>
      <c r="F41" s="15"/>
      <c r="G41" s="15"/>
      <c r="H41" s="15"/>
      <c r="I41" s="15"/>
      <c r="J41" s="14"/>
      <c r="K41" s="14"/>
    </row>
    <row r="42" spans="1:11">
      <c r="A42" s="13"/>
      <c r="B42" s="13"/>
      <c r="C42" s="13"/>
      <c r="D42" s="14"/>
      <c r="E42" s="15"/>
      <c r="F42" s="15"/>
      <c r="G42" s="15"/>
      <c r="H42" s="15"/>
      <c r="I42" s="15"/>
      <c r="J42" s="14"/>
      <c r="K42" s="14"/>
    </row>
    <row r="43" spans="1:11">
      <c r="A43" s="13"/>
      <c r="B43" s="13"/>
      <c r="C43" s="13"/>
      <c r="D43" s="14"/>
      <c r="E43" s="15"/>
      <c r="F43" s="15"/>
      <c r="G43" s="15"/>
      <c r="H43" s="15"/>
      <c r="I43" s="15"/>
      <c r="J43" s="14"/>
      <c r="K43" s="14"/>
    </row>
    <row r="44" spans="1:11">
      <c r="A44" s="13"/>
      <c r="B44" s="13"/>
      <c r="C44" s="13"/>
      <c r="D44" s="14"/>
      <c r="E44" s="15"/>
      <c r="F44" s="15"/>
      <c r="G44" s="15"/>
      <c r="H44" s="15"/>
      <c r="I44" s="15"/>
      <c r="J44" s="14"/>
      <c r="K44" s="14"/>
    </row>
    <row r="45" spans="1:11">
      <c r="A45" s="13"/>
      <c r="B45" s="13"/>
      <c r="C45" s="13"/>
      <c r="D45" s="14"/>
      <c r="E45" s="15"/>
      <c r="F45" s="15"/>
      <c r="G45" s="15"/>
      <c r="H45" s="15"/>
      <c r="I45" s="15"/>
      <c r="J45" s="14"/>
      <c r="K45" s="14"/>
    </row>
    <row r="46" spans="1:11">
      <c r="A46" s="13"/>
      <c r="B46" s="13"/>
      <c r="C46" s="13"/>
      <c r="D46" s="14"/>
      <c r="E46" s="15"/>
      <c r="F46" s="15"/>
      <c r="G46" s="15"/>
      <c r="H46" s="15"/>
      <c r="I46" s="15"/>
      <c r="J46" s="14"/>
      <c r="K46" s="14"/>
    </row>
    <row r="47" spans="1:11">
      <c r="A47" s="13"/>
      <c r="B47" s="13"/>
      <c r="C47" s="13"/>
      <c r="D47" s="14"/>
      <c r="E47" s="15"/>
      <c r="F47" s="15"/>
      <c r="G47" s="15"/>
      <c r="H47" s="15"/>
      <c r="I47" s="15"/>
      <c r="J47" s="14"/>
      <c r="K47" s="14"/>
    </row>
    <row r="48" spans="1:11">
      <c r="A48" s="13"/>
      <c r="B48" s="13"/>
      <c r="C48" s="13"/>
      <c r="D48" s="14"/>
      <c r="E48" s="15"/>
      <c r="F48" s="15"/>
      <c r="G48" s="15"/>
      <c r="H48" s="15"/>
      <c r="I48" s="15"/>
      <c r="J48" s="14"/>
      <c r="K48" s="14"/>
    </row>
    <row r="49" spans="1:11">
      <c r="A49" s="13"/>
      <c r="B49" s="13"/>
      <c r="C49" s="13"/>
      <c r="D49" s="14"/>
      <c r="E49" s="15"/>
      <c r="F49" s="15"/>
      <c r="G49" s="15"/>
      <c r="H49" s="15"/>
      <c r="I49" s="15"/>
      <c r="J49" s="14"/>
      <c r="K49" s="14"/>
    </row>
    <row r="50" spans="1:11">
      <c r="A50" s="13"/>
      <c r="B50" s="13"/>
      <c r="C50" s="13"/>
      <c r="D50" s="14"/>
      <c r="E50" s="15"/>
      <c r="F50" s="15"/>
      <c r="G50" s="15"/>
      <c r="H50" s="15"/>
      <c r="I50" s="15"/>
      <c r="J50" s="14"/>
      <c r="K50" s="14"/>
    </row>
    <row r="51" spans="1:11">
      <c r="A51" s="13"/>
      <c r="B51" s="13"/>
      <c r="C51" s="13"/>
      <c r="D51" s="14"/>
      <c r="E51" s="15"/>
      <c r="F51" s="15"/>
      <c r="G51" s="15"/>
      <c r="H51" s="15"/>
      <c r="I51" s="15"/>
      <c r="J51" s="14"/>
      <c r="K51" s="14"/>
    </row>
    <row r="52" spans="1:11">
      <c r="A52" s="17" t="s">
        <v>79</v>
      </c>
      <c r="B52" s="17" t="s">
        <v>79</v>
      </c>
      <c r="C52" s="17" t="s">
        <v>79</v>
      </c>
      <c r="D52" s="17" t="s">
        <v>79</v>
      </c>
      <c r="E52" s="17"/>
      <c r="F52" s="17"/>
      <c r="G52" s="17"/>
      <c r="H52" s="17"/>
      <c r="I52" s="17"/>
      <c r="J52" s="17" t="s">
        <v>79</v>
      </c>
      <c r="K52" s="17" t="s">
        <v>79</v>
      </c>
    </row>
    <row r="53" spans="1:11">
      <c r="A53" s="58"/>
      <c r="B53" s="58"/>
      <c r="C53" s="58"/>
      <c r="D53" s="18" t="s">
        <v>80</v>
      </c>
      <c r="E53" s="4">
        <f>SUM(E5:E51)</f>
        <v>10984815.00710398</v>
      </c>
      <c r="F53" s="4">
        <f t="shared" ref="F53:H53" si="0">SUM(F5:F51)</f>
        <v>3613291.428572908</v>
      </c>
      <c r="G53" s="4">
        <f t="shared" si="0"/>
        <v>15135948.568980068</v>
      </c>
      <c r="H53" s="4">
        <f t="shared" si="0"/>
        <v>9615358.0272343159</v>
      </c>
    </row>
    <row r="54" spans="1:11">
      <c r="A54" s="58"/>
      <c r="B54" s="58"/>
      <c r="C54" s="58"/>
      <c r="D54" s="18"/>
      <c r="E54" s="19"/>
      <c r="F54" s="20"/>
      <c r="G54" s="21"/>
      <c r="H54" s="21"/>
    </row>
    <row r="55" spans="1:11">
      <c r="A55" s="58"/>
      <c r="B55" s="58"/>
      <c r="C55" s="58" t="s">
        <v>81</v>
      </c>
      <c r="D55" s="22"/>
      <c r="E55" s="19"/>
      <c r="F55" s="19"/>
    </row>
  </sheetData>
  <mergeCells count="1">
    <mergeCell ref="E2:H2"/>
  </mergeCells>
  <pageMargins left="0.7" right="0.7" top="0.75" bottom="0.75" header="0.3" footer="0.3"/>
  <pageSetup scale="43" fitToHeight="0" orientation="landscape" r:id="rId1"/>
  <colBreaks count="1" manualBreakCount="1">
    <brk id="11" max="1048575" man="1"/>
  </colBreaks>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1DC339-7675-472F-869C-60B29EDB6884}">
  <sheetPr>
    <tabColor theme="5" tint="0.39997558519241921"/>
  </sheetPr>
  <dimension ref="A1:Q55"/>
  <sheetViews>
    <sheetView view="pageBreakPreview" topLeftCell="B1" zoomScaleNormal="96" zoomScaleSheetLayoutView="100" workbookViewId="0">
      <selection activeCell="L4" sqref="L4:L21"/>
    </sheetView>
  </sheetViews>
  <sheetFormatPr defaultRowHeight="15"/>
  <cols>
    <col min="1" max="1" width="44.140625" bestFit="1" customWidth="1"/>
    <col min="2" max="2" width="44.85546875" bestFit="1" customWidth="1"/>
    <col min="3" max="3" width="67.7109375" bestFit="1" customWidth="1"/>
    <col min="4" max="4" width="25.140625" style="5" bestFit="1" customWidth="1"/>
    <col min="5" max="5" width="13.42578125" style="4" bestFit="1" customWidth="1"/>
    <col min="6" max="6" width="12.28515625" style="4" bestFit="1" customWidth="1"/>
    <col min="7" max="7" width="12" style="4" bestFit="1" customWidth="1"/>
    <col min="8" max="8" width="12.28515625" style="4" bestFit="1" customWidth="1"/>
    <col min="9" max="9" width="14.140625" style="4" bestFit="1" customWidth="1"/>
    <col min="10" max="10" width="17.7109375" style="5" bestFit="1" customWidth="1"/>
    <col min="11" max="11" width="16.5703125" style="5" customWidth="1"/>
    <col min="12" max="12" width="13.42578125" bestFit="1" customWidth="1"/>
    <col min="13" max="13" width="12.7109375" bestFit="1" customWidth="1"/>
    <col min="14" max="15" width="12.28515625" bestFit="1" customWidth="1"/>
    <col min="16" max="16" width="12" bestFit="1" customWidth="1"/>
    <col min="17" max="17" width="12.28515625" bestFit="1" customWidth="1"/>
  </cols>
  <sheetData>
    <row r="1" spans="1:17">
      <c r="A1" s="1" t="s">
        <v>36</v>
      </c>
      <c r="B1" s="2" t="s">
        <v>37</v>
      </c>
      <c r="C1" s="58"/>
      <c r="D1" s="3"/>
      <c r="L1" s="58"/>
      <c r="M1" s="58"/>
      <c r="N1" s="58"/>
      <c r="O1" s="58"/>
      <c r="P1" s="58"/>
      <c r="Q1" s="58"/>
    </row>
    <row r="2" spans="1:17">
      <c r="A2" s="1" t="s">
        <v>130</v>
      </c>
      <c r="B2" s="2" t="s">
        <v>39</v>
      </c>
      <c r="C2" s="59" t="str">
        <f>CONCATENATE(E3,"-",H3)</f>
        <v>2022-2025</v>
      </c>
      <c r="E2" s="66" t="s">
        <v>40</v>
      </c>
      <c r="F2" s="66"/>
      <c r="G2" s="66"/>
      <c r="H2" s="66"/>
      <c r="L2" s="58"/>
      <c r="M2" s="58"/>
      <c r="N2" s="58"/>
      <c r="O2" s="58"/>
      <c r="P2" s="58"/>
      <c r="Q2" s="58"/>
    </row>
    <row r="3" spans="1:17" s="7" customFormat="1" ht="45">
      <c r="A3" s="7" t="s">
        <v>41</v>
      </c>
      <c r="B3" s="7" t="s">
        <v>42</v>
      </c>
      <c r="C3" s="7" t="s">
        <v>43</v>
      </c>
      <c r="D3" s="7" t="s">
        <v>44</v>
      </c>
      <c r="E3" s="7">
        <v>2022</v>
      </c>
      <c r="F3" s="7">
        <v>2023</v>
      </c>
      <c r="G3" s="7">
        <v>2024</v>
      </c>
      <c r="H3" s="7">
        <v>2025</v>
      </c>
      <c r="I3" s="8" t="s">
        <v>45</v>
      </c>
      <c r="J3" s="7" t="s">
        <v>46</v>
      </c>
      <c r="K3" s="7" t="s">
        <v>47</v>
      </c>
    </row>
    <row r="4" spans="1:17">
      <c r="A4" s="9" t="s">
        <v>48</v>
      </c>
      <c r="B4" s="9" t="s">
        <v>131</v>
      </c>
      <c r="C4" s="9" t="s">
        <v>50</v>
      </c>
      <c r="D4" s="10"/>
      <c r="E4" s="11">
        <v>32257877.72219716</v>
      </c>
      <c r="F4" s="11"/>
      <c r="G4" s="11"/>
      <c r="H4" s="11"/>
      <c r="I4" s="12">
        <v>44188</v>
      </c>
      <c r="J4" s="12">
        <v>44197</v>
      </c>
      <c r="K4" s="10" t="s">
        <v>51</v>
      </c>
      <c r="L4" s="4"/>
      <c r="M4" s="58"/>
      <c r="N4" s="58"/>
      <c r="O4" s="58"/>
      <c r="P4" s="58"/>
      <c r="Q4" s="58"/>
    </row>
    <row r="5" spans="1:17">
      <c r="A5" s="13" t="s">
        <v>28</v>
      </c>
      <c r="B5" s="13" t="s">
        <v>52</v>
      </c>
      <c r="C5" s="13" t="s">
        <v>53</v>
      </c>
      <c r="D5" s="14" t="s">
        <v>54</v>
      </c>
      <c r="E5" s="15">
        <v>5823940.3342562467</v>
      </c>
      <c r="F5" s="15"/>
      <c r="G5" s="15"/>
      <c r="H5" s="15"/>
      <c r="I5" s="16">
        <v>44579</v>
      </c>
      <c r="J5" s="16">
        <v>44624</v>
      </c>
      <c r="K5" s="14" t="s">
        <v>51</v>
      </c>
      <c r="L5" s="4"/>
      <c r="M5" s="5" t="s">
        <v>28</v>
      </c>
      <c r="N5" s="4">
        <f>SUMIF($A$5:$A51,$M5,E$5:E51)</f>
        <v>5823940.3342562467</v>
      </c>
      <c r="O5" s="4">
        <f>SUMIF($A$5:$A51,$M5,F$5:F51)</f>
        <v>3807662.4154556841</v>
      </c>
      <c r="P5" s="4">
        <f>SUMIF($A$5:$A51,$M5,G$5:G51)</f>
        <v>0</v>
      </c>
      <c r="Q5" s="4">
        <f>SUMIF($A$5:$A51,$M5,H$5:H51)</f>
        <v>0</v>
      </c>
    </row>
    <row r="6" spans="1:17">
      <c r="A6" s="13" t="s">
        <v>28</v>
      </c>
      <c r="B6" s="13" t="s">
        <v>55</v>
      </c>
      <c r="C6" s="13" t="s">
        <v>56</v>
      </c>
      <c r="D6" s="14" t="s">
        <v>57</v>
      </c>
      <c r="E6" s="15"/>
      <c r="F6" s="15"/>
      <c r="G6" s="15"/>
      <c r="H6" s="15"/>
      <c r="I6" s="16">
        <v>44760</v>
      </c>
      <c r="J6" s="16">
        <v>44791</v>
      </c>
      <c r="K6" s="16" t="s">
        <v>51</v>
      </c>
      <c r="L6" s="4"/>
      <c r="M6" s="5" t="s">
        <v>29</v>
      </c>
      <c r="N6" s="4">
        <f>SUMIF($A$5:$A52,$M6,E$5:E52)</f>
        <v>0</v>
      </c>
      <c r="O6" s="4">
        <f>SUMIF($A$5:$A52,$M6,F$5:F52)</f>
        <v>0</v>
      </c>
      <c r="P6" s="4">
        <f>SUMIF($A$5:$A52,$M6,G$5:G52)</f>
        <v>0</v>
      </c>
      <c r="Q6" s="4">
        <f>SUMIF($A$5:$A52,$M6,H$5:H52)</f>
        <v>0</v>
      </c>
    </row>
    <row r="7" spans="1:17">
      <c r="A7" s="13" t="s">
        <v>28</v>
      </c>
      <c r="B7" s="13" t="s">
        <v>58</v>
      </c>
      <c r="C7" s="13" t="s">
        <v>59</v>
      </c>
      <c r="D7" s="14" t="s">
        <v>57</v>
      </c>
      <c r="E7" s="15"/>
      <c r="F7" s="15"/>
      <c r="G7" s="15"/>
      <c r="H7" s="15"/>
      <c r="I7" s="16">
        <v>44805</v>
      </c>
      <c r="J7" s="16">
        <v>44805</v>
      </c>
      <c r="K7" s="16" t="s">
        <v>51</v>
      </c>
      <c r="L7" s="4"/>
      <c r="M7" s="5" t="s">
        <v>30</v>
      </c>
      <c r="N7" s="4">
        <f>SUMIF($A$5:$A52,$M7,E$5:E52)</f>
        <v>0</v>
      </c>
      <c r="O7" s="4">
        <f>SUMIF($A$5:$A52,$M7,F$5:F52)</f>
        <v>0</v>
      </c>
      <c r="P7" s="4">
        <f>SUMIF($A$5:$A52,$M7,G$5:G52)</f>
        <v>-1871068.424438484</v>
      </c>
      <c r="Q7" s="4">
        <f>SUMIF($A$5:$A52,$M7,H$5:H52)</f>
        <v>0</v>
      </c>
    </row>
    <row r="8" spans="1:17">
      <c r="A8" s="13" t="s">
        <v>28</v>
      </c>
      <c r="B8" s="13" t="s">
        <v>60</v>
      </c>
      <c r="C8" s="13" t="s">
        <v>61</v>
      </c>
      <c r="D8" s="14" t="s">
        <v>54</v>
      </c>
      <c r="E8" s="15"/>
      <c r="F8" s="15">
        <v>3639447.5671482086</v>
      </c>
      <c r="G8" s="15"/>
      <c r="H8" s="15"/>
      <c r="I8" s="16">
        <v>44880</v>
      </c>
      <c r="J8" s="16">
        <v>44927</v>
      </c>
      <c r="K8" s="14" t="s">
        <v>51</v>
      </c>
      <c r="L8" s="4"/>
      <c r="M8" s="5" t="s">
        <v>31</v>
      </c>
      <c r="N8" s="4">
        <f>SUMIF($A$5:$A56,$M8,E$5:E56)</f>
        <v>0</v>
      </c>
      <c r="O8" s="4">
        <f>SUMIF($A$5:$A56,$M8,F$5:F56)</f>
        <v>0</v>
      </c>
      <c r="P8" s="4">
        <f>SUMIF($A$5:$A56,$M8,G$5:G56)</f>
        <v>0</v>
      </c>
      <c r="Q8" s="4">
        <f>SUMIF($A$5:$A56,$M8,H$5:H56)</f>
        <v>2035552.3505382538</v>
      </c>
    </row>
    <row r="9" spans="1:17">
      <c r="A9" s="13" t="s">
        <v>28</v>
      </c>
      <c r="B9" s="13" t="s">
        <v>60</v>
      </c>
      <c r="C9" s="13" t="s">
        <v>62</v>
      </c>
      <c r="D9" s="14" t="s">
        <v>57</v>
      </c>
      <c r="E9" s="15"/>
      <c r="F9" s="15"/>
      <c r="G9" s="15"/>
      <c r="H9" s="15"/>
      <c r="I9" s="16">
        <v>44880</v>
      </c>
      <c r="J9" s="16">
        <v>44927</v>
      </c>
      <c r="K9" s="14" t="s">
        <v>51</v>
      </c>
      <c r="L9" s="4"/>
      <c r="M9" s="58"/>
      <c r="N9" s="58"/>
      <c r="O9" s="58"/>
      <c r="P9" s="58"/>
      <c r="Q9" s="58"/>
    </row>
    <row r="10" spans="1:17">
      <c r="A10" s="13" t="s">
        <v>28</v>
      </c>
      <c r="B10" s="13" t="s">
        <v>63</v>
      </c>
      <c r="C10" s="13" t="s">
        <v>64</v>
      </c>
      <c r="D10" s="14" t="s">
        <v>57</v>
      </c>
      <c r="E10" s="15"/>
      <c r="F10" s="15"/>
      <c r="G10" s="15"/>
      <c r="H10" s="15"/>
      <c r="I10" s="16">
        <v>44917</v>
      </c>
      <c r="J10" s="16">
        <v>44927</v>
      </c>
      <c r="K10" s="14" t="s">
        <v>51</v>
      </c>
      <c r="L10" s="4"/>
      <c r="M10" s="58"/>
      <c r="N10" s="58"/>
      <c r="O10" s="58"/>
      <c r="P10" s="58"/>
      <c r="Q10" s="58"/>
    </row>
    <row r="11" spans="1:17">
      <c r="A11" s="13" t="s">
        <v>28</v>
      </c>
      <c r="B11" s="13" t="s">
        <v>65</v>
      </c>
      <c r="C11" s="13" t="s">
        <v>66</v>
      </c>
      <c r="D11" s="14" t="s">
        <v>54</v>
      </c>
      <c r="E11" s="15"/>
      <c r="F11" s="15">
        <v>168214.84830747545</v>
      </c>
      <c r="G11" s="15"/>
      <c r="H11" s="15"/>
      <c r="I11" s="16">
        <v>44974</v>
      </c>
      <c r="J11" s="16">
        <v>45004</v>
      </c>
      <c r="K11" s="14" t="s">
        <v>51</v>
      </c>
      <c r="L11" s="4"/>
      <c r="M11" s="58"/>
      <c r="N11" s="58"/>
      <c r="O11" s="58"/>
      <c r="P11" s="58"/>
      <c r="Q11" s="58"/>
    </row>
    <row r="12" spans="1:17">
      <c r="A12" s="13" t="s">
        <v>28</v>
      </c>
      <c r="B12" s="13" t="s">
        <v>67</v>
      </c>
      <c r="C12" s="13" t="s">
        <v>68</v>
      </c>
      <c r="D12" s="14" t="s">
        <v>57</v>
      </c>
      <c r="E12" s="15"/>
      <c r="F12" s="15"/>
      <c r="G12" s="15"/>
      <c r="H12" s="15"/>
      <c r="I12" s="16">
        <v>45019</v>
      </c>
      <c r="J12" s="16">
        <v>45019</v>
      </c>
      <c r="K12" s="14" t="s">
        <v>51</v>
      </c>
      <c r="L12" s="4"/>
      <c r="M12" s="5"/>
      <c r="N12" s="58"/>
      <c r="O12" s="58"/>
      <c r="P12" s="58"/>
      <c r="Q12" s="58"/>
    </row>
    <row r="13" spans="1:17">
      <c r="A13" s="13" t="s">
        <v>29</v>
      </c>
      <c r="B13" s="13" t="s">
        <v>69</v>
      </c>
      <c r="C13" s="13" t="s">
        <v>70</v>
      </c>
      <c r="D13" s="14" t="s">
        <v>57</v>
      </c>
      <c r="E13" s="15"/>
      <c r="F13" s="15"/>
      <c r="G13" s="15"/>
      <c r="H13" s="15"/>
      <c r="I13" s="16">
        <v>45086</v>
      </c>
      <c r="J13" s="16">
        <v>45116</v>
      </c>
      <c r="K13" s="14" t="s">
        <v>51</v>
      </c>
      <c r="L13" s="4"/>
      <c r="M13" s="5"/>
      <c r="N13" s="58"/>
      <c r="O13" s="58"/>
      <c r="P13" s="58"/>
      <c r="Q13" s="58"/>
    </row>
    <row r="14" spans="1:17">
      <c r="A14" s="13" t="s">
        <v>31</v>
      </c>
      <c r="B14" s="13" t="s">
        <v>71</v>
      </c>
      <c r="C14" s="13" t="s">
        <v>9</v>
      </c>
      <c r="D14" s="14" t="s">
        <v>54</v>
      </c>
      <c r="E14" s="15"/>
      <c r="F14" s="15"/>
      <c r="G14" s="15"/>
      <c r="H14" s="15"/>
      <c r="I14" s="16"/>
      <c r="J14" s="16">
        <v>45138</v>
      </c>
      <c r="K14" s="14" t="s">
        <v>51</v>
      </c>
      <c r="L14" s="4"/>
      <c r="M14" s="58"/>
      <c r="N14" s="58"/>
      <c r="O14" s="58"/>
      <c r="P14" s="58"/>
      <c r="Q14" s="58"/>
    </row>
    <row r="15" spans="1:17">
      <c r="A15" s="13" t="s">
        <v>30</v>
      </c>
      <c r="B15" s="13" t="s">
        <v>72</v>
      </c>
      <c r="C15" s="13" t="s">
        <v>73</v>
      </c>
      <c r="D15" s="14" t="s">
        <v>54</v>
      </c>
      <c r="E15" s="15"/>
      <c r="F15" s="15"/>
      <c r="G15" s="15">
        <v>-1871068.424438484</v>
      </c>
      <c r="H15" s="15"/>
      <c r="I15" s="16"/>
      <c r="J15" s="16">
        <v>45292</v>
      </c>
      <c r="K15" s="14"/>
      <c r="L15" s="4"/>
      <c r="M15" s="58"/>
      <c r="N15" s="58"/>
      <c r="O15" s="58"/>
      <c r="P15" s="58"/>
      <c r="Q15" s="58"/>
    </row>
    <row r="16" spans="1:17">
      <c r="A16" s="13" t="s">
        <v>31</v>
      </c>
      <c r="B16" s="13" t="s">
        <v>71</v>
      </c>
      <c r="C16" s="13" t="s">
        <v>74</v>
      </c>
      <c r="D16" s="14" t="s">
        <v>57</v>
      </c>
      <c r="E16" s="15"/>
      <c r="F16" s="15"/>
      <c r="G16" s="15"/>
      <c r="H16" s="15"/>
      <c r="I16" s="16"/>
      <c r="J16" s="14"/>
      <c r="K16" s="14"/>
      <c r="L16" s="4"/>
      <c r="M16" s="58"/>
      <c r="N16" s="58"/>
      <c r="O16" s="58"/>
      <c r="P16" s="58"/>
      <c r="Q16" s="58"/>
    </row>
    <row r="17" spans="1:12">
      <c r="A17" s="13" t="s">
        <v>31</v>
      </c>
      <c r="B17" s="13" t="s">
        <v>71</v>
      </c>
      <c r="C17" s="13" t="s">
        <v>75</v>
      </c>
      <c r="D17" s="14" t="s">
        <v>57</v>
      </c>
      <c r="E17" s="15"/>
      <c r="F17" s="15"/>
      <c r="G17" s="15"/>
      <c r="H17" s="15"/>
      <c r="I17" s="16"/>
      <c r="J17" s="14"/>
      <c r="K17" s="14"/>
      <c r="L17" s="4"/>
    </row>
    <row r="18" spans="1:12">
      <c r="A18" s="13" t="s">
        <v>31</v>
      </c>
      <c r="B18" s="13" t="s">
        <v>71</v>
      </c>
      <c r="C18" s="13" t="s">
        <v>76</v>
      </c>
      <c r="D18" s="14" t="s">
        <v>57</v>
      </c>
      <c r="E18" s="15"/>
      <c r="F18" s="15"/>
      <c r="G18" s="15"/>
      <c r="H18" s="15"/>
      <c r="I18" s="16"/>
      <c r="J18" s="14"/>
      <c r="K18" s="14"/>
      <c r="L18" s="4"/>
    </row>
    <row r="19" spans="1:12">
      <c r="A19" s="13" t="s">
        <v>31</v>
      </c>
      <c r="B19" s="13" t="s">
        <v>71</v>
      </c>
      <c r="C19" s="13" t="s">
        <v>77</v>
      </c>
      <c r="D19" s="14" t="s">
        <v>54</v>
      </c>
      <c r="E19" s="15"/>
      <c r="F19" s="15"/>
      <c r="G19" s="15"/>
      <c r="H19" s="15"/>
      <c r="I19" s="16"/>
      <c r="J19" s="14"/>
      <c r="K19" s="14"/>
      <c r="L19" s="4"/>
    </row>
    <row r="20" spans="1:12">
      <c r="A20" s="13" t="s">
        <v>31</v>
      </c>
      <c r="B20" s="13" t="s">
        <v>72</v>
      </c>
      <c r="C20" s="13" t="s">
        <v>78</v>
      </c>
      <c r="D20" s="14" t="s">
        <v>54</v>
      </c>
      <c r="E20" s="15"/>
      <c r="F20" s="15"/>
      <c r="G20" s="15"/>
      <c r="H20" s="15">
        <v>2035552.3505382538</v>
      </c>
      <c r="I20" s="15"/>
      <c r="J20" s="16">
        <v>45658</v>
      </c>
      <c r="K20" s="14"/>
      <c r="L20" s="4"/>
    </row>
    <row r="21" spans="1:12">
      <c r="A21" s="13" t="s">
        <v>31</v>
      </c>
      <c r="B21" s="13" t="s">
        <v>71</v>
      </c>
      <c r="C21" s="13" t="s">
        <v>62</v>
      </c>
      <c r="D21" s="14" t="s">
        <v>57</v>
      </c>
      <c r="E21" s="15"/>
      <c r="F21" s="15"/>
      <c r="G21" s="15"/>
      <c r="H21" s="15"/>
      <c r="I21" s="15"/>
      <c r="J21" s="14"/>
      <c r="K21" s="14"/>
      <c r="L21" s="4"/>
    </row>
    <row r="22" spans="1:12">
      <c r="A22" s="13" t="s">
        <v>31</v>
      </c>
      <c r="B22" s="13" t="s">
        <v>71</v>
      </c>
      <c r="C22" s="13" t="s">
        <v>77</v>
      </c>
      <c r="D22" s="14" t="s">
        <v>54</v>
      </c>
      <c r="E22" s="15"/>
      <c r="F22" s="15"/>
      <c r="G22" s="15"/>
      <c r="H22" s="15"/>
      <c r="I22" s="15"/>
      <c r="J22" s="14"/>
      <c r="K22" s="14"/>
      <c r="L22" s="4"/>
    </row>
    <row r="23" spans="1:12">
      <c r="A23" s="13"/>
      <c r="B23" s="13"/>
      <c r="C23" s="13"/>
      <c r="D23" s="14"/>
      <c r="E23" s="15"/>
      <c r="F23" s="15"/>
      <c r="G23" s="15"/>
      <c r="H23" s="15"/>
      <c r="I23" s="15"/>
      <c r="J23" s="14"/>
      <c r="K23" s="14"/>
      <c r="L23" s="4"/>
    </row>
    <row r="24" spans="1:12">
      <c r="A24" s="13"/>
      <c r="B24" s="13"/>
      <c r="C24" s="13"/>
      <c r="D24" s="14"/>
      <c r="E24" s="15"/>
      <c r="F24" s="15"/>
      <c r="G24" s="15"/>
      <c r="H24" s="15"/>
      <c r="I24" s="15"/>
      <c r="J24" s="14"/>
      <c r="K24" s="14"/>
      <c r="L24" s="58"/>
    </row>
    <row r="25" spans="1:12">
      <c r="A25" s="13"/>
      <c r="B25" s="13"/>
      <c r="C25" s="13"/>
      <c r="D25" s="14"/>
      <c r="E25" s="15"/>
      <c r="F25" s="15"/>
      <c r="G25" s="15"/>
      <c r="H25" s="15"/>
      <c r="I25" s="15"/>
      <c r="J25" s="14"/>
      <c r="K25" s="14"/>
      <c r="L25" s="58"/>
    </row>
    <row r="26" spans="1:12">
      <c r="A26" s="13"/>
      <c r="B26" s="13"/>
      <c r="C26" s="13"/>
      <c r="D26" s="14"/>
      <c r="E26" s="15"/>
      <c r="F26" s="15"/>
      <c r="G26" s="15"/>
      <c r="H26" s="15"/>
      <c r="I26" s="15"/>
      <c r="J26" s="14"/>
      <c r="K26" s="14"/>
      <c r="L26" s="58"/>
    </row>
    <row r="27" spans="1:12">
      <c r="A27" s="13"/>
      <c r="B27" s="13"/>
      <c r="C27" s="13"/>
      <c r="D27" s="14"/>
      <c r="E27" s="15"/>
      <c r="F27" s="15"/>
      <c r="G27" s="15"/>
      <c r="H27" s="15"/>
      <c r="I27" s="15"/>
      <c r="J27" s="14"/>
      <c r="K27" s="14"/>
      <c r="L27" s="58"/>
    </row>
    <row r="28" spans="1:12">
      <c r="A28" s="13"/>
      <c r="B28" s="13"/>
      <c r="C28" s="13"/>
      <c r="D28" s="14"/>
      <c r="E28" s="15"/>
      <c r="F28" s="15"/>
      <c r="G28" s="15"/>
      <c r="H28" s="15"/>
      <c r="I28" s="15"/>
      <c r="J28" s="14"/>
      <c r="K28" s="14"/>
      <c r="L28" s="58"/>
    </row>
    <row r="29" spans="1:12">
      <c r="A29" s="13"/>
      <c r="B29" s="13"/>
      <c r="C29" s="13"/>
      <c r="D29" s="14"/>
      <c r="E29" s="15"/>
      <c r="F29" s="15"/>
      <c r="G29" s="15"/>
      <c r="H29" s="15"/>
      <c r="I29" s="15"/>
      <c r="J29" s="14"/>
      <c r="K29" s="14"/>
      <c r="L29" s="58"/>
    </row>
    <row r="30" spans="1:12">
      <c r="A30" s="13"/>
      <c r="B30" s="13"/>
      <c r="C30" s="13"/>
      <c r="D30" s="14"/>
      <c r="E30" s="15"/>
      <c r="F30" s="15"/>
      <c r="G30" s="15"/>
      <c r="H30" s="15"/>
      <c r="I30" s="15"/>
      <c r="J30" s="14"/>
      <c r="K30" s="14"/>
      <c r="L30" s="58"/>
    </row>
    <row r="31" spans="1:12">
      <c r="A31" s="13"/>
      <c r="B31" s="13"/>
      <c r="C31" s="13"/>
      <c r="D31" s="14"/>
      <c r="E31" s="15"/>
      <c r="F31" s="15"/>
      <c r="G31" s="15"/>
      <c r="H31" s="15"/>
      <c r="I31" s="15"/>
      <c r="J31" s="14"/>
      <c r="K31" s="14"/>
      <c r="L31" s="58"/>
    </row>
    <row r="32" spans="1:12">
      <c r="A32" s="13"/>
      <c r="B32" s="13"/>
      <c r="C32" s="13"/>
      <c r="D32" s="14"/>
      <c r="E32" s="15"/>
      <c r="F32" s="15"/>
      <c r="G32" s="15"/>
      <c r="H32" s="15"/>
      <c r="I32" s="15"/>
      <c r="J32" s="14"/>
      <c r="K32" s="14"/>
      <c r="L32" s="58"/>
    </row>
    <row r="33" spans="1:11">
      <c r="A33" s="13"/>
      <c r="B33" s="13"/>
      <c r="C33" s="13"/>
      <c r="D33" s="14"/>
      <c r="E33" s="15"/>
      <c r="F33" s="15"/>
      <c r="G33" s="15"/>
      <c r="H33" s="15"/>
      <c r="I33" s="15"/>
      <c r="J33" s="14"/>
      <c r="K33" s="14"/>
    </row>
    <row r="34" spans="1:11">
      <c r="A34" s="13"/>
      <c r="B34" s="13"/>
      <c r="C34" s="13"/>
      <c r="D34" s="14"/>
      <c r="E34" s="15"/>
      <c r="F34" s="15"/>
      <c r="G34" s="15"/>
      <c r="H34" s="15"/>
      <c r="I34" s="15"/>
      <c r="J34" s="14"/>
      <c r="K34" s="14"/>
    </row>
    <row r="35" spans="1:11">
      <c r="A35" s="13"/>
      <c r="B35" s="13"/>
      <c r="C35" s="13"/>
      <c r="D35" s="14"/>
      <c r="E35" s="15"/>
      <c r="F35" s="15"/>
      <c r="G35" s="15"/>
      <c r="H35" s="15"/>
      <c r="I35" s="15"/>
      <c r="J35" s="14"/>
      <c r="K35" s="14"/>
    </row>
    <row r="36" spans="1:11">
      <c r="A36" s="13"/>
      <c r="B36" s="13"/>
      <c r="C36" s="13"/>
      <c r="D36" s="14"/>
      <c r="E36" s="15"/>
      <c r="F36" s="15"/>
      <c r="G36" s="15"/>
      <c r="H36" s="15"/>
      <c r="I36" s="15"/>
      <c r="J36" s="14"/>
      <c r="K36" s="14"/>
    </row>
    <row r="37" spans="1:11">
      <c r="A37" s="13"/>
      <c r="B37" s="13"/>
      <c r="C37" s="13"/>
      <c r="D37" s="14"/>
      <c r="E37" s="15"/>
      <c r="F37" s="15"/>
      <c r="G37" s="15"/>
      <c r="H37" s="15"/>
      <c r="I37" s="15"/>
      <c r="J37" s="14"/>
      <c r="K37" s="14"/>
    </row>
    <row r="38" spans="1:11">
      <c r="A38" s="13"/>
      <c r="B38" s="13"/>
      <c r="C38" s="13"/>
      <c r="D38" s="14"/>
      <c r="E38" s="15"/>
      <c r="F38" s="15"/>
      <c r="G38" s="15"/>
      <c r="H38" s="15"/>
      <c r="I38" s="15"/>
      <c r="J38" s="14"/>
      <c r="K38" s="14"/>
    </row>
    <row r="39" spans="1:11">
      <c r="A39" s="13"/>
      <c r="B39" s="13"/>
      <c r="C39" s="13"/>
      <c r="D39" s="14"/>
      <c r="E39" s="15"/>
      <c r="F39" s="15"/>
      <c r="G39" s="15"/>
      <c r="H39" s="15"/>
      <c r="I39" s="15"/>
      <c r="J39" s="14"/>
      <c r="K39" s="14"/>
    </row>
    <row r="40" spans="1:11">
      <c r="A40" s="13"/>
      <c r="B40" s="13"/>
      <c r="C40" s="13"/>
      <c r="D40" s="14"/>
      <c r="E40" s="15"/>
      <c r="F40" s="15"/>
      <c r="G40" s="15"/>
      <c r="H40" s="15"/>
      <c r="I40" s="15"/>
      <c r="J40" s="14"/>
      <c r="K40" s="14"/>
    </row>
    <row r="41" spans="1:11">
      <c r="A41" s="13"/>
      <c r="B41" s="13"/>
      <c r="C41" s="13"/>
      <c r="D41" s="14"/>
      <c r="E41" s="15"/>
      <c r="F41" s="15"/>
      <c r="G41" s="15"/>
      <c r="H41" s="15"/>
      <c r="I41" s="15"/>
      <c r="J41" s="14"/>
      <c r="K41" s="14"/>
    </row>
    <row r="42" spans="1:11">
      <c r="A42" s="13"/>
      <c r="B42" s="13"/>
      <c r="C42" s="13"/>
      <c r="D42" s="14"/>
      <c r="E42" s="15"/>
      <c r="F42" s="15"/>
      <c r="G42" s="15"/>
      <c r="H42" s="15"/>
      <c r="I42" s="15"/>
      <c r="J42" s="14"/>
      <c r="K42" s="14"/>
    </row>
    <row r="43" spans="1:11">
      <c r="A43" s="13"/>
      <c r="B43" s="13"/>
      <c r="C43" s="13"/>
      <c r="D43" s="14"/>
      <c r="E43" s="15"/>
      <c r="F43" s="15"/>
      <c r="G43" s="15"/>
      <c r="H43" s="15"/>
      <c r="I43" s="15"/>
      <c r="J43" s="14"/>
      <c r="K43" s="14"/>
    </row>
    <row r="44" spans="1:11">
      <c r="A44" s="13"/>
      <c r="B44" s="13"/>
      <c r="C44" s="13"/>
      <c r="D44" s="14"/>
      <c r="E44" s="15"/>
      <c r="F44" s="15"/>
      <c r="G44" s="15"/>
      <c r="H44" s="15"/>
      <c r="I44" s="15"/>
      <c r="J44" s="14"/>
      <c r="K44" s="14"/>
    </row>
    <row r="45" spans="1:11">
      <c r="A45" s="13"/>
      <c r="B45" s="13"/>
      <c r="C45" s="13"/>
      <c r="D45" s="14"/>
      <c r="E45" s="15"/>
      <c r="F45" s="15"/>
      <c r="G45" s="15"/>
      <c r="H45" s="15"/>
      <c r="I45" s="15"/>
      <c r="J45" s="14"/>
      <c r="K45" s="14"/>
    </row>
    <row r="46" spans="1:11">
      <c r="A46" s="13"/>
      <c r="B46" s="13"/>
      <c r="C46" s="13"/>
      <c r="D46" s="14"/>
      <c r="E46" s="15"/>
      <c r="F46" s="15"/>
      <c r="G46" s="15"/>
      <c r="H46" s="15"/>
      <c r="I46" s="15"/>
      <c r="J46" s="14"/>
      <c r="K46" s="14"/>
    </row>
    <row r="47" spans="1:11">
      <c r="A47" s="13"/>
      <c r="B47" s="13"/>
      <c r="C47" s="13"/>
      <c r="D47" s="14"/>
      <c r="E47" s="15"/>
      <c r="F47" s="15"/>
      <c r="G47" s="15"/>
      <c r="H47" s="15"/>
      <c r="I47" s="15"/>
      <c r="J47" s="14"/>
      <c r="K47" s="14"/>
    </row>
    <row r="48" spans="1:11">
      <c r="A48" s="13"/>
      <c r="B48" s="13"/>
      <c r="C48" s="13"/>
      <c r="D48" s="14"/>
      <c r="E48" s="15"/>
      <c r="F48" s="15"/>
      <c r="G48" s="15"/>
      <c r="H48" s="15"/>
      <c r="I48" s="15"/>
      <c r="J48" s="14"/>
      <c r="K48" s="14"/>
    </row>
    <row r="49" spans="1:11">
      <c r="A49" s="13"/>
      <c r="B49" s="13"/>
      <c r="C49" s="13"/>
      <c r="D49" s="14"/>
      <c r="E49" s="15"/>
      <c r="F49" s="15"/>
      <c r="G49" s="15"/>
      <c r="H49" s="15"/>
      <c r="I49" s="15"/>
      <c r="J49" s="14"/>
      <c r="K49" s="14"/>
    </row>
    <row r="50" spans="1:11">
      <c r="A50" s="13"/>
      <c r="B50" s="13"/>
      <c r="C50" s="13"/>
      <c r="D50" s="14"/>
      <c r="E50" s="15"/>
      <c r="F50" s="15"/>
      <c r="G50" s="15"/>
      <c r="H50" s="15"/>
      <c r="I50" s="15"/>
      <c r="J50" s="14"/>
      <c r="K50" s="14"/>
    </row>
    <row r="51" spans="1:11">
      <c r="A51" s="13"/>
      <c r="B51" s="13"/>
      <c r="C51" s="13"/>
      <c r="D51" s="14"/>
      <c r="E51" s="15"/>
      <c r="F51" s="15"/>
      <c r="G51" s="15"/>
      <c r="H51" s="15"/>
      <c r="I51" s="15"/>
      <c r="J51" s="14"/>
      <c r="K51" s="14"/>
    </row>
    <row r="52" spans="1:11">
      <c r="A52" s="17" t="s">
        <v>79</v>
      </c>
      <c r="B52" s="17" t="s">
        <v>79</v>
      </c>
      <c r="C52" s="17" t="s">
        <v>79</v>
      </c>
      <c r="D52" s="17" t="s">
        <v>79</v>
      </c>
      <c r="E52" s="17"/>
      <c r="F52" s="17"/>
      <c r="G52" s="17"/>
      <c r="H52" s="17"/>
      <c r="I52" s="17"/>
      <c r="J52" s="17" t="s">
        <v>79</v>
      </c>
      <c r="K52" s="17" t="s">
        <v>79</v>
      </c>
    </row>
    <row r="53" spans="1:11">
      <c r="A53" s="58"/>
      <c r="B53" s="58"/>
      <c r="C53" s="58"/>
      <c r="D53" s="18" t="s">
        <v>80</v>
      </c>
      <c r="E53" s="4">
        <f>SUM(E5:E51)</f>
        <v>5823940.3342562467</v>
      </c>
      <c r="F53" s="4">
        <f t="shared" ref="F53:H53" si="0">SUM(F5:F51)</f>
        <v>3807662.4154556841</v>
      </c>
      <c r="G53" s="4">
        <f t="shared" si="0"/>
        <v>-1871068.424438484</v>
      </c>
      <c r="H53" s="4">
        <f t="shared" si="0"/>
        <v>2035552.3505382538</v>
      </c>
    </row>
    <row r="54" spans="1:11">
      <c r="A54" s="58"/>
      <c r="B54" s="58"/>
      <c r="C54" s="58"/>
      <c r="D54" s="18"/>
      <c r="E54" s="19"/>
      <c r="F54" s="20"/>
      <c r="G54" s="21"/>
      <c r="H54" s="21"/>
    </row>
    <row r="55" spans="1:11">
      <c r="A55" s="58"/>
      <c r="B55" s="58"/>
      <c r="C55" s="58" t="s">
        <v>81</v>
      </c>
      <c r="D55" s="22"/>
      <c r="E55" s="19"/>
      <c r="F55" s="19"/>
    </row>
  </sheetData>
  <mergeCells count="1">
    <mergeCell ref="E2:H2"/>
  </mergeCells>
  <pageMargins left="0.7" right="0.7" top="0.75" bottom="0.75" header="0.3" footer="0.3"/>
  <pageSetup scale="43" orientation="landscape" r:id="rId1"/>
  <legacy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257694-D902-4F65-B911-E1979AACC255}">
  <sheetPr>
    <tabColor theme="5" tint="0.39997558519241921"/>
  </sheetPr>
  <dimension ref="A1:Q55"/>
  <sheetViews>
    <sheetView view="pageBreakPreview" zoomScale="80" zoomScaleNormal="96" zoomScaleSheetLayoutView="80" workbookViewId="0">
      <selection activeCell="L4" sqref="L4:L20"/>
    </sheetView>
  </sheetViews>
  <sheetFormatPr defaultRowHeight="15"/>
  <cols>
    <col min="1" max="1" width="44.140625" bestFit="1" customWidth="1"/>
    <col min="2" max="2" width="44.85546875" bestFit="1" customWidth="1"/>
    <col min="3" max="3" width="67.7109375" bestFit="1" customWidth="1"/>
    <col min="4" max="4" width="25.140625" style="5" bestFit="1" customWidth="1"/>
    <col min="5" max="5" width="12.28515625" style="4" bestFit="1" customWidth="1"/>
    <col min="6" max="6" width="11.85546875" style="4" bestFit="1" customWidth="1"/>
    <col min="7" max="7" width="12.28515625" style="4" bestFit="1" customWidth="1"/>
    <col min="8" max="8" width="11.28515625" style="4" bestFit="1" customWidth="1"/>
    <col min="9" max="9" width="14.140625" style="4" bestFit="1" customWidth="1"/>
    <col min="10" max="10" width="17.7109375" style="5" bestFit="1" customWidth="1"/>
    <col min="11" max="11" width="16.28515625" style="5" customWidth="1"/>
    <col min="12" max="12" width="13.42578125" bestFit="1" customWidth="1"/>
    <col min="13" max="13" width="12.7109375" bestFit="1" customWidth="1"/>
    <col min="14" max="14" width="12.28515625" bestFit="1" customWidth="1"/>
    <col min="15" max="15" width="11.85546875" bestFit="1" customWidth="1"/>
    <col min="16" max="16" width="12.28515625" bestFit="1" customWidth="1"/>
    <col min="17" max="17" width="11.28515625" bestFit="1" customWidth="1"/>
  </cols>
  <sheetData>
    <row r="1" spans="1:17">
      <c r="A1" s="1" t="s">
        <v>36</v>
      </c>
      <c r="B1" s="2" t="s">
        <v>37</v>
      </c>
      <c r="C1" s="58"/>
      <c r="D1" s="3"/>
      <c r="L1" s="58"/>
      <c r="M1" s="58"/>
      <c r="N1" s="58"/>
      <c r="O1" s="58"/>
      <c r="P1" s="58"/>
      <c r="Q1" s="58"/>
    </row>
    <row r="2" spans="1:17">
      <c r="A2" s="1" t="s">
        <v>132</v>
      </c>
      <c r="B2" s="2" t="s">
        <v>39</v>
      </c>
      <c r="C2" s="59" t="str">
        <f>CONCATENATE(E3,"-",H3)</f>
        <v>2022-2025</v>
      </c>
      <c r="E2" s="66" t="s">
        <v>40</v>
      </c>
      <c r="F2" s="66"/>
      <c r="G2" s="66"/>
      <c r="H2" s="66"/>
      <c r="L2" s="58"/>
      <c r="M2" s="58"/>
      <c r="N2" s="58"/>
      <c r="O2" s="58"/>
      <c r="P2" s="58"/>
      <c r="Q2" s="58"/>
    </row>
    <row r="3" spans="1:17" s="7" customFormat="1" ht="45">
      <c r="A3" s="7" t="s">
        <v>41</v>
      </c>
      <c r="B3" s="7" t="s">
        <v>42</v>
      </c>
      <c r="C3" s="7" t="s">
        <v>43</v>
      </c>
      <c r="D3" s="7" t="s">
        <v>44</v>
      </c>
      <c r="E3" s="7">
        <v>2022</v>
      </c>
      <c r="F3" s="7">
        <v>2023</v>
      </c>
      <c r="G3" s="7">
        <v>2024</v>
      </c>
      <c r="H3" s="7">
        <v>2025</v>
      </c>
      <c r="I3" s="8" t="s">
        <v>45</v>
      </c>
      <c r="J3" s="7" t="s">
        <v>46</v>
      </c>
      <c r="K3" s="7" t="s">
        <v>47</v>
      </c>
    </row>
    <row r="4" spans="1:17">
      <c r="A4" s="9" t="s">
        <v>48</v>
      </c>
      <c r="B4" s="9" t="s">
        <v>49</v>
      </c>
      <c r="C4" s="9" t="s">
        <v>50</v>
      </c>
      <c r="D4" s="10"/>
      <c r="E4" s="11">
        <v>19131510.738166131</v>
      </c>
      <c r="F4" s="11"/>
      <c r="G4" s="11"/>
      <c r="H4" s="11"/>
      <c r="I4" s="12">
        <v>44188</v>
      </c>
      <c r="J4" s="12">
        <v>44197</v>
      </c>
      <c r="K4" s="10" t="s">
        <v>51</v>
      </c>
      <c r="L4" s="4"/>
      <c r="M4" s="58"/>
      <c r="N4" s="58"/>
      <c r="O4" s="58"/>
      <c r="P4" s="58"/>
      <c r="Q4" s="58"/>
    </row>
    <row r="5" spans="1:17">
      <c r="A5" s="13" t="s">
        <v>28</v>
      </c>
      <c r="B5" s="13" t="s">
        <v>52</v>
      </c>
      <c r="C5" s="13" t="s">
        <v>53</v>
      </c>
      <c r="D5" s="14" t="s">
        <v>54</v>
      </c>
      <c r="E5" s="15">
        <v>4965082.0003810637</v>
      </c>
      <c r="F5" s="15"/>
      <c r="G5" s="15"/>
      <c r="H5" s="15"/>
      <c r="I5" s="16">
        <v>44579</v>
      </c>
      <c r="J5" s="16">
        <v>44624</v>
      </c>
      <c r="K5" s="14" t="s">
        <v>51</v>
      </c>
      <c r="L5" s="4"/>
      <c r="M5" s="5" t="s">
        <v>28</v>
      </c>
      <c r="N5" s="4">
        <f>SUMIF($A$5:$A51,$M5,E$5:E51)</f>
        <v>4965082.0003810637</v>
      </c>
      <c r="O5" s="4">
        <f>SUMIF($A$5:$A51,$M5,F$5:F51)</f>
        <v>1162055.0775940791</v>
      </c>
      <c r="P5" s="4">
        <f>SUMIF($A$5:$A51,$M5,G$5:G51)</f>
        <v>0</v>
      </c>
      <c r="Q5" s="4">
        <f>SUMIF($A$5:$A51,$M5,H$5:H51)</f>
        <v>0</v>
      </c>
    </row>
    <row r="6" spans="1:17">
      <c r="A6" s="13" t="s">
        <v>28</v>
      </c>
      <c r="B6" s="13" t="s">
        <v>55</v>
      </c>
      <c r="C6" s="13" t="s">
        <v>56</v>
      </c>
      <c r="D6" s="14" t="s">
        <v>57</v>
      </c>
      <c r="E6" s="15"/>
      <c r="F6" s="15"/>
      <c r="G6" s="15"/>
      <c r="H6" s="15"/>
      <c r="I6" s="16">
        <v>44760</v>
      </c>
      <c r="J6" s="16">
        <v>44791</v>
      </c>
      <c r="K6" s="16" t="s">
        <v>51</v>
      </c>
      <c r="L6" s="4"/>
      <c r="M6" s="5" t="s">
        <v>29</v>
      </c>
      <c r="N6" s="4">
        <f>SUMIF($A$5:$A52,$M6,E$5:E52)</f>
        <v>0</v>
      </c>
      <c r="O6" s="4">
        <f>SUMIF($A$5:$A52,$M6,F$5:F52)</f>
        <v>0</v>
      </c>
      <c r="P6" s="4">
        <f>SUMIF($A$5:$A52,$M6,G$5:G52)</f>
        <v>0</v>
      </c>
      <c r="Q6" s="4">
        <f>SUMIF($A$5:$A52,$M6,H$5:H52)</f>
        <v>0</v>
      </c>
    </row>
    <row r="7" spans="1:17">
      <c r="A7" s="13" t="s">
        <v>28</v>
      </c>
      <c r="B7" s="13" t="s">
        <v>58</v>
      </c>
      <c r="C7" s="13" t="s">
        <v>59</v>
      </c>
      <c r="D7" s="14" t="s">
        <v>57</v>
      </c>
      <c r="E7" s="15"/>
      <c r="F7" s="15"/>
      <c r="G7" s="15"/>
      <c r="H7" s="15"/>
      <c r="I7" s="16">
        <v>44805</v>
      </c>
      <c r="J7" s="16">
        <v>44805</v>
      </c>
      <c r="K7" s="16" t="s">
        <v>51</v>
      </c>
      <c r="L7" s="4"/>
      <c r="M7" s="5" t="s">
        <v>30</v>
      </c>
      <c r="N7" s="4">
        <f>SUMIF($A$5:$A52,$M7,E$5:E52)</f>
        <v>0</v>
      </c>
      <c r="O7" s="4">
        <f>SUMIF($A$5:$A52,$M7,F$5:F52)</f>
        <v>0</v>
      </c>
      <c r="P7" s="4">
        <f>SUMIF($A$5:$A52,$M7,G$5:G52)</f>
        <v>2732656.3555395864</v>
      </c>
      <c r="Q7" s="4">
        <f>SUMIF($A$5:$A52,$M7,H$5:H52)</f>
        <v>0</v>
      </c>
    </row>
    <row r="8" spans="1:17">
      <c r="A8" s="13" t="s">
        <v>28</v>
      </c>
      <c r="B8" s="13" t="s">
        <v>60</v>
      </c>
      <c r="C8" s="13" t="s">
        <v>61</v>
      </c>
      <c r="D8" s="14" t="s">
        <v>54</v>
      </c>
      <c r="E8" s="15"/>
      <c r="F8" s="15">
        <v>1060624.3708157167</v>
      </c>
      <c r="G8" s="15"/>
      <c r="H8" s="15"/>
      <c r="I8" s="16">
        <v>44880</v>
      </c>
      <c r="J8" s="16">
        <v>44927</v>
      </c>
      <c r="K8" s="14" t="s">
        <v>51</v>
      </c>
      <c r="L8" s="4"/>
      <c r="M8" s="5" t="s">
        <v>31</v>
      </c>
      <c r="N8" s="4">
        <f>SUMIF($A$5:$A56,$M8,E$5:E56)</f>
        <v>0</v>
      </c>
      <c r="O8" s="4">
        <f>SUMIF($A$5:$A56,$M8,F$5:F56)</f>
        <v>0</v>
      </c>
      <c r="P8" s="4">
        <f>SUMIF($A$5:$A56,$M8,G$5:G56)</f>
        <v>0</v>
      </c>
      <c r="Q8" s="4">
        <f>SUMIF($A$5:$A56,$M8,H$5:H56)</f>
        <v>1794159.0488577895</v>
      </c>
    </row>
    <row r="9" spans="1:17">
      <c r="A9" s="13" t="s">
        <v>28</v>
      </c>
      <c r="B9" s="13" t="s">
        <v>60</v>
      </c>
      <c r="C9" s="13" t="s">
        <v>62</v>
      </c>
      <c r="D9" s="14" t="s">
        <v>57</v>
      </c>
      <c r="E9" s="15"/>
      <c r="F9" s="15"/>
      <c r="G9" s="15"/>
      <c r="H9" s="15"/>
      <c r="I9" s="16">
        <v>44880</v>
      </c>
      <c r="J9" s="16">
        <v>44927</v>
      </c>
      <c r="K9" s="14" t="s">
        <v>51</v>
      </c>
      <c r="L9" s="4"/>
      <c r="M9" s="58"/>
      <c r="N9" s="58"/>
      <c r="O9" s="58"/>
      <c r="P9" s="58"/>
      <c r="Q9" s="58"/>
    </row>
    <row r="10" spans="1:17">
      <c r="A10" s="13" t="s">
        <v>28</v>
      </c>
      <c r="B10" s="13" t="s">
        <v>63</v>
      </c>
      <c r="C10" s="13" t="s">
        <v>64</v>
      </c>
      <c r="D10" s="14" t="s">
        <v>57</v>
      </c>
      <c r="E10" s="15"/>
      <c r="F10" s="15"/>
      <c r="G10" s="15"/>
      <c r="H10" s="15"/>
      <c r="I10" s="16">
        <v>44917</v>
      </c>
      <c r="J10" s="16">
        <v>44927</v>
      </c>
      <c r="K10" s="14" t="s">
        <v>51</v>
      </c>
      <c r="L10" s="4"/>
      <c r="M10" s="58"/>
      <c r="N10" s="58"/>
      <c r="O10" s="58"/>
      <c r="P10" s="58"/>
      <c r="Q10" s="58"/>
    </row>
    <row r="11" spans="1:17">
      <c r="A11" s="13" t="s">
        <v>28</v>
      </c>
      <c r="B11" s="13" t="s">
        <v>65</v>
      </c>
      <c r="C11" s="13" t="s">
        <v>66</v>
      </c>
      <c r="D11" s="14" t="s">
        <v>54</v>
      </c>
      <c r="E11" s="15"/>
      <c r="F11" s="15">
        <v>101430.70677836239</v>
      </c>
      <c r="G11" s="15"/>
      <c r="H11" s="15"/>
      <c r="I11" s="16">
        <v>44974</v>
      </c>
      <c r="J11" s="16">
        <v>45004</v>
      </c>
      <c r="K11" s="14" t="s">
        <v>51</v>
      </c>
      <c r="L11" s="4"/>
      <c r="M11" s="58"/>
      <c r="N11" s="58"/>
      <c r="O11" s="58"/>
      <c r="P11" s="58"/>
      <c r="Q11" s="58"/>
    </row>
    <row r="12" spans="1:17">
      <c r="A12" s="13" t="s">
        <v>28</v>
      </c>
      <c r="B12" s="13" t="s">
        <v>67</v>
      </c>
      <c r="C12" s="13" t="s">
        <v>68</v>
      </c>
      <c r="D12" s="14" t="s">
        <v>57</v>
      </c>
      <c r="E12" s="15"/>
      <c r="F12" s="15"/>
      <c r="G12" s="15"/>
      <c r="H12" s="15"/>
      <c r="I12" s="16">
        <v>45019</v>
      </c>
      <c r="J12" s="16">
        <v>45019</v>
      </c>
      <c r="K12" s="14" t="s">
        <v>51</v>
      </c>
      <c r="L12" s="4"/>
      <c r="M12" s="5"/>
      <c r="N12" s="58"/>
      <c r="O12" s="58"/>
      <c r="P12" s="58"/>
      <c r="Q12" s="58"/>
    </row>
    <row r="13" spans="1:17">
      <c r="A13" s="13" t="s">
        <v>29</v>
      </c>
      <c r="B13" s="13" t="s">
        <v>69</v>
      </c>
      <c r="C13" s="13" t="s">
        <v>70</v>
      </c>
      <c r="D13" s="14" t="s">
        <v>57</v>
      </c>
      <c r="E13" s="15"/>
      <c r="F13" s="15"/>
      <c r="G13" s="15"/>
      <c r="H13" s="15"/>
      <c r="I13" s="16">
        <v>45086</v>
      </c>
      <c r="J13" s="16">
        <v>45116</v>
      </c>
      <c r="K13" s="14" t="s">
        <v>51</v>
      </c>
      <c r="L13" s="4"/>
      <c r="M13" s="5"/>
      <c r="N13" s="58"/>
      <c r="O13" s="58"/>
      <c r="P13" s="58"/>
      <c r="Q13" s="58"/>
    </row>
    <row r="14" spans="1:17">
      <c r="A14" s="13" t="s">
        <v>31</v>
      </c>
      <c r="B14" s="13" t="s">
        <v>71</v>
      </c>
      <c r="C14" s="13" t="s">
        <v>9</v>
      </c>
      <c r="D14" s="14" t="s">
        <v>54</v>
      </c>
      <c r="E14" s="15"/>
      <c r="F14" s="15"/>
      <c r="G14" s="15"/>
      <c r="H14" s="15"/>
      <c r="I14" s="16"/>
      <c r="J14" s="16">
        <v>45138</v>
      </c>
      <c r="K14" s="14" t="s">
        <v>51</v>
      </c>
      <c r="L14" s="4"/>
      <c r="M14" s="58"/>
      <c r="N14" s="58"/>
      <c r="O14" s="58"/>
      <c r="P14" s="58"/>
      <c r="Q14" s="58"/>
    </row>
    <row r="15" spans="1:17">
      <c r="A15" s="13" t="s">
        <v>30</v>
      </c>
      <c r="B15" s="13" t="s">
        <v>72</v>
      </c>
      <c r="C15" s="13" t="s">
        <v>73</v>
      </c>
      <c r="D15" s="14" t="s">
        <v>54</v>
      </c>
      <c r="E15" s="15"/>
      <c r="F15" s="15"/>
      <c r="G15" s="15">
        <v>2732656.3555395864</v>
      </c>
      <c r="H15" s="15"/>
      <c r="I15" s="16"/>
      <c r="J15" s="16">
        <v>45292</v>
      </c>
      <c r="K15" s="14"/>
      <c r="L15" s="4"/>
      <c r="M15" s="58"/>
      <c r="N15" s="58"/>
      <c r="O15" s="58"/>
      <c r="P15" s="58"/>
      <c r="Q15" s="58"/>
    </row>
    <row r="16" spans="1:17">
      <c r="A16" s="13" t="s">
        <v>31</v>
      </c>
      <c r="B16" s="13" t="s">
        <v>71</v>
      </c>
      <c r="C16" s="13" t="s">
        <v>74</v>
      </c>
      <c r="D16" s="14" t="s">
        <v>57</v>
      </c>
      <c r="E16" s="15"/>
      <c r="F16" s="15"/>
      <c r="G16" s="15"/>
      <c r="H16" s="15"/>
      <c r="I16" s="16"/>
      <c r="J16" s="14"/>
      <c r="K16" s="14"/>
      <c r="L16" s="4"/>
      <c r="M16" s="58"/>
      <c r="N16" s="58"/>
      <c r="O16" s="58"/>
      <c r="P16" s="58"/>
      <c r="Q16" s="58"/>
    </row>
    <row r="17" spans="1:12">
      <c r="A17" s="13" t="s">
        <v>31</v>
      </c>
      <c r="B17" s="13" t="s">
        <v>71</v>
      </c>
      <c r="C17" s="13" t="s">
        <v>75</v>
      </c>
      <c r="D17" s="14" t="s">
        <v>57</v>
      </c>
      <c r="E17" s="15"/>
      <c r="F17" s="15"/>
      <c r="G17" s="15"/>
      <c r="H17" s="15"/>
      <c r="I17" s="16"/>
      <c r="J17" s="14"/>
      <c r="K17" s="14"/>
      <c r="L17" s="4"/>
    </row>
    <row r="18" spans="1:12">
      <c r="A18" s="13" t="s">
        <v>31</v>
      </c>
      <c r="B18" s="13" t="s">
        <v>71</v>
      </c>
      <c r="C18" s="13" t="s">
        <v>76</v>
      </c>
      <c r="D18" s="14" t="s">
        <v>57</v>
      </c>
      <c r="E18" s="15"/>
      <c r="F18" s="15"/>
      <c r="G18" s="15"/>
      <c r="H18" s="15"/>
      <c r="I18" s="16"/>
      <c r="J18" s="14"/>
      <c r="K18" s="14"/>
      <c r="L18" s="4"/>
    </row>
    <row r="19" spans="1:12">
      <c r="A19" s="13" t="s">
        <v>31</v>
      </c>
      <c r="B19" s="13" t="s">
        <v>71</v>
      </c>
      <c r="C19" s="13" t="s">
        <v>77</v>
      </c>
      <c r="D19" s="14" t="s">
        <v>54</v>
      </c>
      <c r="E19" s="15"/>
      <c r="F19" s="15"/>
      <c r="G19" s="15"/>
      <c r="H19" s="15"/>
      <c r="I19" s="16"/>
      <c r="J19" s="14"/>
      <c r="K19" s="14"/>
      <c r="L19" s="4"/>
    </row>
    <row r="20" spans="1:12">
      <c r="A20" s="13" t="s">
        <v>31</v>
      </c>
      <c r="B20" s="13" t="s">
        <v>72</v>
      </c>
      <c r="C20" s="13" t="s">
        <v>78</v>
      </c>
      <c r="D20" s="14" t="s">
        <v>54</v>
      </c>
      <c r="E20" s="15"/>
      <c r="F20" s="15"/>
      <c r="G20" s="15"/>
      <c r="H20" s="15">
        <v>1794159.0488577895</v>
      </c>
      <c r="I20" s="15"/>
      <c r="J20" s="16">
        <v>45658</v>
      </c>
      <c r="K20" s="14"/>
      <c r="L20" s="4"/>
    </row>
    <row r="21" spans="1:12">
      <c r="A21" s="13" t="s">
        <v>31</v>
      </c>
      <c r="B21" s="13" t="s">
        <v>71</v>
      </c>
      <c r="C21" s="13" t="s">
        <v>62</v>
      </c>
      <c r="D21" s="14" t="s">
        <v>57</v>
      </c>
      <c r="E21" s="15"/>
      <c r="F21" s="15"/>
      <c r="G21" s="15"/>
      <c r="H21" s="15"/>
      <c r="I21" s="15"/>
      <c r="J21" s="14"/>
      <c r="K21" s="14"/>
      <c r="L21" s="4"/>
    </row>
    <row r="22" spans="1:12">
      <c r="A22" s="13" t="s">
        <v>31</v>
      </c>
      <c r="B22" s="13" t="s">
        <v>71</v>
      </c>
      <c r="C22" s="13" t="s">
        <v>77</v>
      </c>
      <c r="D22" s="14" t="s">
        <v>54</v>
      </c>
      <c r="E22" s="15"/>
      <c r="F22" s="15"/>
      <c r="G22" s="15"/>
      <c r="H22" s="15"/>
      <c r="I22" s="15"/>
      <c r="J22" s="14"/>
      <c r="K22" s="14"/>
      <c r="L22" s="4"/>
    </row>
    <row r="23" spans="1:12">
      <c r="A23" s="13"/>
      <c r="B23" s="13"/>
      <c r="C23" s="13"/>
      <c r="D23" s="14"/>
      <c r="E23" s="15"/>
      <c r="F23" s="15"/>
      <c r="G23" s="15"/>
      <c r="H23" s="15"/>
      <c r="I23" s="15"/>
      <c r="J23" s="14"/>
      <c r="K23" s="14"/>
      <c r="L23" s="4"/>
    </row>
    <row r="24" spans="1:12">
      <c r="A24" s="13"/>
      <c r="B24" s="13"/>
      <c r="C24" s="13"/>
      <c r="D24" s="14"/>
      <c r="E24" s="15"/>
      <c r="F24" s="15"/>
      <c r="G24" s="15"/>
      <c r="H24" s="15"/>
      <c r="I24" s="15"/>
      <c r="J24" s="14"/>
      <c r="K24" s="14"/>
      <c r="L24" s="58"/>
    </row>
    <row r="25" spans="1:12">
      <c r="A25" s="13"/>
      <c r="B25" s="13"/>
      <c r="C25" s="13"/>
      <c r="D25" s="14"/>
      <c r="E25" s="15"/>
      <c r="F25" s="15"/>
      <c r="G25" s="15"/>
      <c r="H25" s="15"/>
      <c r="I25" s="15"/>
      <c r="J25" s="14"/>
      <c r="K25" s="14"/>
      <c r="L25" s="58"/>
    </row>
    <row r="26" spans="1:12">
      <c r="A26" s="13"/>
      <c r="B26" s="13"/>
      <c r="C26" s="13"/>
      <c r="D26" s="14"/>
      <c r="E26" s="15"/>
      <c r="F26" s="15"/>
      <c r="G26" s="15"/>
      <c r="H26" s="15"/>
      <c r="I26" s="15"/>
      <c r="J26" s="14"/>
      <c r="K26" s="14"/>
      <c r="L26" s="58"/>
    </row>
    <row r="27" spans="1:12">
      <c r="A27" s="13"/>
      <c r="B27" s="13"/>
      <c r="C27" s="13"/>
      <c r="D27" s="14"/>
      <c r="E27" s="15"/>
      <c r="F27" s="15"/>
      <c r="G27" s="15"/>
      <c r="H27" s="15"/>
      <c r="I27" s="15"/>
      <c r="J27" s="14"/>
      <c r="K27" s="14"/>
      <c r="L27" s="58"/>
    </row>
    <row r="28" spans="1:12">
      <c r="A28" s="13"/>
      <c r="B28" s="13"/>
      <c r="C28" s="13"/>
      <c r="D28" s="14"/>
      <c r="E28" s="15"/>
      <c r="F28" s="15"/>
      <c r="G28" s="15"/>
      <c r="H28" s="15"/>
      <c r="I28" s="15"/>
      <c r="J28" s="14"/>
      <c r="K28" s="14"/>
      <c r="L28" s="58"/>
    </row>
    <row r="29" spans="1:12">
      <c r="A29" s="13"/>
      <c r="B29" s="13"/>
      <c r="C29" s="13"/>
      <c r="D29" s="14"/>
      <c r="E29" s="15"/>
      <c r="F29" s="15"/>
      <c r="G29" s="15"/>
      <c r="H29" s="15"/>
      <c r="I29" s="15"/>
      <c r="J29" s="14"/>
      <c r="K29" s="14"/>
      <c r="L29" s="58"/>
    </row>
    <row r="30" spans="1:12">
      <c r="A30" s="13"/>
      <c r="B30" s="13"/>
      <c r="C30" s="13"/>
      <c r="D30" s="14"/>
      <c r="E30" s="15"/>
      <c r="F30" s="15"/>
      <c r="G30" s="15"/>
      <c r="H30" s="15"/>
      <c r="I30" s="15"/>
      <c r="J30" s="14"/>
      <c r="K30" s="14"/>
      <c r="L30" s="58"/>
    </row>
    <row r="31" spans="1:12">
      <c r="A31" s="13"/>
      <c r="B31" s="13"/>
      <c r="C31" s="13"/>
      <c r="D31" s="14"/>
      <c r="E31" s="15"/>
      <c r="F31" s="15"/>
      <c r="G31" s="15"/>
      <c r="H31" s="15"/>
      <c r="I31" s="15"/>
      <c r="J31" s="14"/>
      <c r="K31" s="14"/>
      <c r="L31" s="58"/>
    </row>
    <row r="32" spans="1:12">
      <c r="A32" s="13"/>
      <c r="B32" s="13"/>
      <c r="C32" s="13"/>
      <c r="D32" s="14"/>
      <c r="E32" s="15"/>
      <c r="F32" s="15"/>
      <c r="G32" s="15"/>
      <c r="H32" s="15"/>
      <c r="I32" s="15"/>
      <c r="J32" s="14"/>
      <c r="K32" s="14"/>
      <c r="L32" s="58"/>
    </row>
    <row r="33" spans="1:11">
      <c r="A33" s="13"/>
      <c r="B33" s="13"/>
      <c r="C33" s="13"/>
      <c r="D33" s="14"/>
      <c r="E33" s="15"/>
      <c r="F33" s="15"/>
      <c r="G33" s="15"/>
      <c r="H33" s="15"/>
      <c r="I33" s="15"/>
      <c r="J33" s="14"/>
      <c r="K33" s="14"/>
    </row>
    <row r="34" spans="1:11">
      <c r="A34" s="13"/>
      <c r="B34" s="13"/>
      <c r="C34" s="13"/>
      <c r="D34" s="14"/>
      <c r="E34" s="15"/>
      <c r="F34" s="15"/>
      <c r="G34" s="15"/>
      <c r="H34" s="15"/>
      <c r="I34" s="15"/>
      <c r="J34" s="14"/>
      <c r="K34" s="14"/>
    </row>
    <row r="35" spans="1:11">
      <c r="A35" s="13"/>
      <c r="B35" s="13"/>
      <c r="C35" s="13"/>
      <c r="D35" s="14"/>
      <c r="E35" s="15"/>
      <c r="F35" s="15"/>
      <c r="G35" s="15"/>
      <c r="H35" s="15"/>
      <c r="I35" s="15"/>
      <c r="J35" s="14"/>
      <c r="K35" s="14"/>
    </row>
    <row r="36" spans="1:11">
      <c r="A36" s="13"/>
      <c r="B36" s="13"/>
      <c r="C36" s="13"/>
      <c r="D36" s="14"/>
      <c r="E36" s="15"/>
      <c r="F36" s="15"/>
      <c r="G36" s="15"/>
      <c r="H36" s="15"/>
      <c r="I36" s="15"/>
      <c r="J36" s="14"/>
      <c r="K36" s="14"/>
    </row>
    <row r="37" spans="1:11">
      <c r="A37" s="13"/>
      <c r="B37" s="13"/>
      <c r="C37" s="13"/>
      <c r="D37" s="14"/>
      <c r="E37" s="15"/>
      <c r="F37" s="15"/>
      <c r="G37" s="15"/>
      <c r="H37" s="15"/>
      <c r="I37" s="15"/>
      <c r="J37" s="14"/>
      <c r="K37" s="14"/>
    </row>
    <row r="38" spans="1:11">
      <c r="A38" s="13"/>
      <c r="B38" s="13"/>
      <c r="C38" s="13"/>
      <c r="D38" s="14"/>
      <c r="E38" s="15"/>
      <c r="F38" s="15"/>
      <c r="G38" s="15"/>
      <c r="H38" s="15"/>
      <c r="I38" s="15"/>
      <c r="J38" s="14"/>
      <c r="K38" s="14"/>
    </row>
    <row r="39" spans="1:11">
      <c r="A39" s="13"/>
      <c r="B39" s="13"/>
      <c r="C39" s="13"/>
      <c r="D39" s="14"/>
      <c r="E39" s="15"/>
      <c r="F39" s="15"/>
      <c r="G39" s="15"/>
      <c r="H39" s="15"/>
      <c r="I39" s="15"/>
      <c r="J39" s="14"/>
      <c r="K39" s="14"/>
    </row>
    <row r="40" spans="1:11">
      <c r="A40" s="13"/>
      <c r="B40" s="13"/>
      <c r="C40" s="13"/>
      <c r="D40" s="14"/>
      <c r="E40" s="15"/>
      <c r="F40" s="15"/>
      <c r="G40" s="15"/>
      <c r="H40" s="15"/>
      <c r="I40" s="15"/>
      <c r="J40" s="14"/>
      <c r="K40" s="14"/>
    </row>
    <row r="41" spans="1:11">
      <c r="A41" s="13"/>
      <c r="B41" s="13"/>
      <c r="C41" s="13"/>
      <c r="D41" s="14"/>
      <c r="E41" s="15"/>
      <c r="F41" s="15"/>
      <c r="G41" s="15"/>
      <c r="H41" s="15"/>
      <c r="I41" s="15"/>
      <c r="J41" s="14"/>
      <c r="K41" s="14"/>
    </row>
    <row r="42" spans="1:11">
      <c r="A42" s="13"/>
      <c r="B42" s="13"/>
      <c r="C42" s="13"/>
      <c r="D42" s="14"/>
      <c r="E42" s="15"/>
      <c r="F42" s="15"/>
      <c r="G42" s="15"/>
      <c r="H42" s="15"/>
      <c r="I42" s="15"/>
      <c r="J42" s="14"/>
      <c r="K42" s="14"/>
    </row>
    <row r="43" spans="1:11">
      <c r="A43" s="13"/>
      <c r="B43" s="13"/>
      <c r="C43" s="13"/>
      <c r="D43" s="14"/>
      <c r="E43" s="15"/>
      <c r="F43" s="15"/>
      <c r="G43" s="15"/>
      <c r="H43" s="15"/>
      <c r="I43" s="15"/>
      <c r="J43" s="14"/>
      <c r="K43" s="14"/>
    </row>
    <row r="44" spans="1:11">
      <c r="A44" s="13"/>
      <c r="B44" s="13"/>
      <c r="C44" s="13"/>
      <c r="D44" s="14"/>
      <c r="E44" s="15"/>
      <c r="F44" s="15"/>
      <c r="G44" s="15"/>
      <c r="H44" s="15"/>
      <c r="I44" s="15"/>
      <c r="J44" s="14"/>
      <c r="K44" s="14"/>
    </row>
    <row r="45" spans="1:11">
      <c r="A45" s="13"/>
      <c r="B45" s="13"/>
      <c r="C45" s="13"/>
      <c r="D45" s="14"/>
      <c r="E45" s="15"/>
      <c r="F45" s="15"/>
      <c r="G45" s="15"/>
      <c r="H45" s="15"/>
      <c r="I45" s="15"/>
      <c r="J45" s="14"/>
      <c r="K45" s="14"/>
    </row>
    <row r="46" spans="1:11">
      <c r="A46" s="13"/>
      <c r="B46" s="13"/>
      <c r="C46" s="13"/>
      <c r="D46" s="14"/>
      <c r="E46" s="15"/>
      <c r="F46" s="15"/>
      <c r="G46" s="15"/>
      <c r="H46" s="15"/>
      <c r="I46" s="15"/>
      <c r="J46" s="14"/>
      <c r="K46" s="14"/>
    </row>
    <row r="47" spans="1:11">
      <c r="A47" s="13"/>
      <c r="B47" s="13"/>
      <c r="C47" s="13"/>
      <c r="D47" s="14"/>
      <c r="E47" s="15"/>
      <c r="F47" s="15"/>
      <c r="G47" s="15"/>
      <c r="H47" s="15"/>
      <c r="I47" s="15"/>
      <c r="J47" s="14"/>
      <c r="K47" s="14"/>
    </row>
    <row r="48" spans="1:11">
      <c r="A48" s="13"/>
      <c r="B48" s="13"/>
      <c r="C48" s="13"/>
      <c r="D48" s="14"/>
      <c r="E48" s="15"/>
      <c r="F48" s="15"/>
      <c r="G48" s="15"/>
      <c r="H48" s="15"/>
      <c r="I48" s="15"/>
      <c r="J48" s="14"/>
      <c r="K48" s="14"/>
    </row>
    <row r="49" spans="1:11">
      <c r="A49" s="13"/>
      <c r="B49" s="13"/>
      <c r="C49" s="13"/>
      <c r="D49" s="14"/>
      <c r="E49" s="15"/>
      <c r="F49" s="15"/>
      <c r="G49" s="15"/>
      <c r="H49" s="15"/>
      <c r="I49" s="15"/>
      <c r="J49" s="14"/>
      <c r="K49" s="14"/>
    </row>
    <row r="50" spans="1:11">
      <c r="A50" s="13"/>
      <c r="B50" s="13"/>
      <c r="C50" s="13"/>
      <c r="D50" s="14"/>
      <c r="E50" s="15"/>
      <c r="F50" s="15"/>
      <c r="G50" s="15"/>
      <c r="H50" s="15"/>
      <c r="I50" s="15"/>
      <c r="J50" s="14"/>
      <c r="K50" s="14"/>
    </row>
    <row r="51" spans="1:11">
      <c r="A51" s="13"/>
      <c r="B51" s="13"/>
      <c r="C51" s="13"/>
      <c r="D51" s="14"/>
      <c r="E51" s="15"/>
      <c r="F51" s="15"/>
      <c r="G51" s="15"/>
      <c r="H51" s="15"/>
      <c r="I51" s="15"/>
      <c r="J51" s="14"/>
      <c r="K51" s="14"/>
    </row>
    <row r="52" spans="1:11">
      <c r="A52" s="17" t="s">
        <v>79</v>
      </c>
      <c r="B52" s="17" t="s">
        <v>79</v>
      </c>
      <c r="C52" s="17" t="s">
        <v>79</v>
      </c>
      <c r="D52" s="17" t="s">
        <v>79</v>
      </c>
      <c r="E52" s="17"/>
      <c r="F52" s="17"/>
      <c r="G52" s="17"/>
      <c r="H52" s="17"/>
      <c r="I52" s="17"/>
      <c r="J52" s="17" t="s">
        <v>79</v>
      </c>
      <c r="K52" s="17" t="s">
        <v>79</v>
      </c>
    </row>
    <row r="53" spans="1:11">
      <c r="A53" s="58"/>
      <c r="B53" s="58"/>
      <c r="C53" s="58"/>
      <c r="D53" s="18" t="s">
        <v>80</v>
      </c>
      <c r="E53" s="4">
        <f>SUM(E5:E51)</f>
        <v>4965082.0003810637</v>
      </c>
      <c r="F53" s="4">
        <f t="shared" ref="F53:H53" si="0">SUM(F5:F51)</f>
        <v>1162055.0775940791</v>
      </c>
      <c r="G53" s="4">
        <f t="shared" si="0"/>
        <v>2732656.3555395864</v>
      </c>
      <c r="H53" s="4">
        <f t="shared" si="0"/>
        <v>1794159.0488577895</v>
      </c>
    </row>
    <row r="54" spans="1:11">
      <c r="A54" s="58"/>
      <c r="B54" s="58"/>
      <c r="C54" s="58"/>
      <c r="D54" s="18"/>
      <c r="E54" s="19"/>
      <c r="F54" s="20"/>
      <c r="G54" s="21"/>
      <c r="H54" s="21"/>
    </row>
    <row r="55" spans="1:11">
      <c r="A55" s="58"/>
      <c r="B55" s="58"/>
      <c r="C55" s="58" t="s">
        <v>81</v>
      </c>
      <c r="D55" s="22"/>
      <c r="E55" s="19"/>
      <c r="F55" s="19"/>
    </row>
  </sheetData>
  <mergeCells count="1">
    <mergeCell ref="E2:H2"/>
  </mergeCells>
  <pageMargins left="0.7" right="0.7" top="0.75" bottom="0.75" header="0.3" footer="0.3"/>
  <pageSetup scale="44" orientation="landscape"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073449-110C-4840-B433-2D661FAD8B0B}">
  <sheetPr>
    <tabColor theme="5" tint="0.39997558519241921"/>
  </sheetPr>
  <dimension ref="A1:Q55"/>
  <sheetViews>
    <sheetView view="pageBreakPreview" zoomScale="90" zoomScaleNormal="96" zoomScaleSheetLayoutView="90" workbookViewId="0">
      <selection activeCell="E9" sqref="E9"/>
    </sheetView>
  </sheetViews>
  <sheetFormatPr defaultRowHeight="15"/>
  <cols>
    <col min="1" max="1" width="44.140625" bestFit="1" customWidth="1"/>
    <col min="2" max="2" width="44.85546875" bestFit="1" customWidth="1"/>
    <col min="3" max="3" width="67.7109375" bestFit="1" customWidth="1"/>
    <col min="4" max="4" width="25.140625" style="5" bestFit="1" customWidth="1"/>
    <col min="5" max="5" width="13.42578125" style="4" bestFit="1" customWidth="1"/>
    <col min="6" max="6" width="10.140625" style="4" bestFit="1" customWidth="1"/>
    <col min="7" max="7" width="10.5703125" style="4" bestFit="1" customWidth="1"/>
    <col min="8" max="8" width="12.28515625" style="4" bestFit="1" customWidth="1"/>
    <col min="9" max="9" width="14.140625" style="4" bestFit="1" customWidth="1"/>
    <col min="10" max="10" width="17.7109375" style="5" bestFit="1" customWidth="1"/>
    <col min="11" max="11" width="14.85546875" style="5" customWidth="1"/>
    <col min="12" max="12" width="13.42578125" bestFit="1" customWidth="1"/>
    <col min="13" max="13" width="12.7109375" bestFit="1" customWidth="1"/>
    <col min="14" max="14" width="12.28515625" bestFit="1" customWidth="1"/>
    <col min="15" max="15" width="10.140625" bestFit="1" customWidth="1"/>
    <col min="16" max="16" width="10.5703125" bestFit="1" customWidth="1"/>
    <col min="17" max="17" width="12.28515625" bestFit="1" customWidth="1"/>
  </cols>
  <sheetData>
    <row r="1" spans="1:17">
      <c r="A1" s="1" t="s">
        <v>36</v>
      </c>
      <c r="B1" s="2" t="s">
        <v>37</v>
      </c>
      <c r="C1" s="58"/>
      <c r="D1" s="3"/>
      <c r="L1" s="58"/>
      <c r="M1" s="58"/>
      <c r="N1" s="58"/>
      <c r="O1" s="58"/>
      <c r="P1" s="58"/>
      <c r="Q1" s="58"/>
    </row>
    <row r="2" spans="1:17">
      <c r="A2" s="1" t="s">
        <v>133</v>
      </c>
      <c r="B2" s="2" t="s">
        <v>39</v>
      </c>
      <c r="C2" s="59" t="str">
        <f>CONCATENATE(E3,"-",H3)</f>
        <v>2022-2025</v>
      </c>
      <c r="E2" s="66" t="s">
        <v>40</v>
      </c>
      <c r="F2" s="66"/>
      <c r="G2" s="66"/>
      <c r="H2" s="66"/>
      <c r="L2" s="58"/>
      <c r="M2" s="58"/>
      <c r="N2" s="58"/>
      <c r="O2" s="58"/>
      <c r="P2" s="58"/>
      <c r="Q2" s="58"/>
    </row>
    <row r="3" spans="1:17" s="7" customFormat="1" ht="45">
      <c r="A3" s="7" t="s">
        <v>41</v>
      </c>
      <c r="B3" s="7" t="s">
        <v>42</v>
      </c>
      <c r="C3" s="7" t="s">
        <v>43</v>
      </c>
      <c r="D3" s="7" t="s">
        <v>44</v>
      </c>
      <c r="E3" s="7">
        <v>2022</v>
      </c>
      <c r="F3" s="7">
        <v>2023</v>
      </c>
      <c r="G3" s="7">
        <v>2024</v>
      </c>
      <c r="H3" s="7">
        <v>2025</v>
      </c>
      <c r="I3" s="8" t="s">
        <v>45</v>
      </c>
      <c r="J3" s="7" t="s">
        <v>46</v>
      </c>
      <c r="K3" s="7" t="s">
        <v>47</v>
      </c>
    </row>
    <row r="4" spans="1:17">
      <c r="A4" s="9" t="s">
        <v>48</v>
      </c>
      <c r="B4" s="9" t="s">
        <v>134</v>
      </c>
      <c r="C4" s="9" t="s">
        <v>50</v>
      </c>
      <c r="D4" s="10"/>
      <c r="E4" s="11">
        <v>38720383.102245517</v>
      </c>
      <c r="F4" s="11"/>
      <c r="G4" s="11"/>
      <c r="H4" s="11"/>
      <c r="I4" s="12">
        <v>44188</v>
      </c>
      <c r="J4" s="12">
        <v>44197</v>
      </c>
      <c r="K4" s="10" t="s">
        <v>51</v>
      </c>
      <c r="L4" s="4"/>
      <c r="M4" s="58"/>
      <c r="N4" s="58"/>
      <c r="O4" s="58"/>
      <c r="P4" s="58"/>
      <c r="Q4" s="58"/>
    </row>
    <row r="5" spans="1:17">
      <c r="A5" s="13" t="s">
        <v>28</v>
      </c>
      <c r="B5" s="13" t="s">
        <v>52</v>
      </c>
      <c r="C5" s="13" t="s">
        <v>53</v>
      </c>
      <c r="D5" s="14" t="s">
        <v>54</v>
      </c>
      <c r="E5" s="15">
        <v>3232325.9134051129</v>
      </c>
      <c r="F5" s="15"/>
      <c r="G5" s="15"/>
      <c r="H5" s="15"/>
      <c r="I5" s="16">
        <v>44579</v>
      </c>
      <c r="J5" s="16">
        <v>44624</v>
      </c>
      <c r="K5" s="14" t="s">
        <v>51</v>
      </c>
      <c r="L5" s="4"/>
      <c r="M5" s="5" t="s">
        <v>28</v>
      </c>
      <c r="N5" s="4">
        <f>SUMIF($A$5:$A51,$M5,E$5:E51)</f>
        <v>3232325.9134051129</v>
      </c>
      <c r="O5" s="4">
        <f>SUMIF($A$5:$A51,$M5,F$5:F51)</f>
        <v>151570.26955728233</v>
      </c>
      <c r="P5" s="4">
        <f>SUMIF($A$5:$A51,$M5,G$5:G51)</f>
        <v>0</v>
      </c>
      <c r="Q5" s="4">
        <f>SUMIF($A$5:$A51,$M5,H$5:H51)</f>
        <v>0</v>
      </c>
    </row>
    <row r="6" spans="1:17">
      <c r="A6" s="13" t="s">
        <v>28</v>
      </c>
      <c r="B6" s="13" t="s">
        <v>55</v>
      </c>
      <c r="C6" s="13" t="s">
        <v>56</v>
      </c>
      <c r="D6" s="14" t="s">
        <v>57</v>
      </c>
      <c r="E6" s="15"/>
      <c r="F6" s="15"/>
      <c r="G6" s="15"/>
      <c r="H6" s="15"/>
      <c r="I6" s="16">
        <v>44760</v>
      </c>
      <c r="J6" s="16">
        <v>44791</v>
      </c>
      <c r="K6" s="16" t="s">
        <v>51</v>
      </c>
      <c r="L6" s="4"/>
      <c r="M6" s="5" t="s">
        <v>29</v>
      </c>
      <c r="N6" s="4">
        <f>SUMIF($A$5:$A52,$M6,E$5:E52)</f>
        <v>0</v>
      </c>
      <c r="O6" s="4">
        <f>SUMIF($A$5:$A52,$M6,F$5:F52)</f>
        <v>0</v>
      </c>
      <c r="P6" s="4">
        <f>SUMIF($A$5:$A52,$M6,G$5:G52)</f>
        <v>0</v>
      </c>
      <c r="Q6" s="4">
        <f>SUMIF($A$5:$A52,$M6,H$5:H52)</f>
        <v>0</v>
      </c>
    </row>
    <row r="7" spans="1:17">
      <c r="A7" s="13" t="s">
        <v>28</v>
      </c>
      <c r="B7" s="13" t="s">
        <v>58</v>
      </c>
      <c r="C7" s="13" t="s">
        <v>59</v>
      </c>
      <c r="D7" s="14" t="s">
        <v>57</v>
      </c>
      <c r="E7" s="15"/>
      <c r="F7" s="15"/>
      <c r="G7" s="15"/>
      <c r="H7" s="15"/>
      <c r="I7" s="16">
        <v>44805</v>
      </c>
      <c r="J7" s="16">
        <v>44805</v>
      </c>
      <c r="K7" s="16" t="s">
        <v>51</v>
      </c>
      <c r="L7" s="4"/>
      <c r="M7" s="5" t="s">
        <v>30</v>
      </c>
      <c r="N7" s="4">
        <f>SUMIF($A$5:$A52,$M7,E$5:E52)</f>
        <v>0</v>
      </c>
      <c r="O7" s="4">
        <f>SUMIF($A$5:$A52,$M7,F$5:F52)</f>
        <v>0</v>
      </c>
      <c r="P7" s="4">
        <f>SUMIF($A$5:$A52,$M7,G$5:G52)</f>
        <v>463004.74479208887</v>
      </c>
      <c r="Q7" s="4">
        <f>SUMIF($A$5:$A52,$M7,H$5:H52)</f>
        <v>0</v>
      </c>
    </row>
    <row r="8" spans="1:17">
      <c r="A8" s="13" t="s">
        <v>28</v>
      </c>
      <c r="B8" s="13" t="s">
        <v>60</v>
      </c>
      <c r="C8" s="13" t="s">
        <v>61</v>
      </c>
      <c r="D8" s="14" t="s">
        <v>54</v>
      </c>
      <c r="E8" s="15"/>
      <c r="F8" s="15">
        <v>-17507.142558306456</v>
      </c>
      <c r="G8" s="15"/>
      <c r="H8" s="15"/>
      <c r="I8" s="16">
        <v>44880</v>
      </c>
      <c r="J8" s="16">
        <v>44927</v>
      </c>
      <c r="K8" s="14" t="s">
        <v>51</v>
      </c>
      <c r="L8" s="4"/>
      <c r="M8" s="5" t="s">
        <v>31</v>
      </c>
      <c r="N8" s="4">
        <f>SUMIF($A$5:$A56,$M8,E$5:E56)</f>
        <v>0</v>
      </c>
      <c r="O8" s="4">
        <f>SUMIF($A$5:$A56,$M8,F$5:F56)</f>
        <v>0</v>
      </c>
      <c r="P8" s="4">
        <f>SUMIF($A$5:$A56,$M8,G$5:G56)</f>
        <v>0</v>
      </c>
      <c r="Q8" s="4">
        <f>SUMIF($A$5:$A56,$M8,H$5:H56)</f>
        <v>3346627</v>
      </c>
    </row>
    <row r="9" spans="1:17">
      <c r="A9" s="13" t="s">
        <v>28</v>
      </c>
      <c r="B9" s="13" t="s">
        <v>60</v>
      </c>
      <c r="C9" s="13" t="s">
        <v>62</v>
      </c>
      <c r="D9" s="14" t="s">
        <v>57</v>
      </c>
      <c r="E9" s="15"/>
      <c r="F9" s="15"/>
      <c r="G9" s="15"/>
      <c r="H9" s="15"/>
      <c r="I9" s="16">
        <v>44880</v>
      </c>
      <c r="J9" s="16">
        <v>44927</v>
      </c>
      <c r="K9" s="14" t="s">
        <v>51</v>
      </c>
      <c r="L9" s="4"/>
      <c r="M9" s="58"/>
      <c r="N9" s="58"/>
      <c r="O9" s="58"/>
      <c r="P9" s="58"/>
      <c r="Q9" s="58"/>
    </row>
    <row r="10" spans="1:17">
      <c r="A10" s="13" t="s">
        <v>28</v>
      </c>
      <c r="B10" s="13" t="s">
        <v>63</v>
      </c>
      <c r="C10" s="13" t="s">
        <v>64</v>
      </c>
      <c r="D10" s="14" t="s">
        <v>57</v>
      </c>
      <c r="E10" s="15"/>
      <c r="F10" s="15"/>
      <c r="G10" s="15"/>
      <c r="H10" s="15"/>
      <c r="I10" s="16">
        <v>44917</v>
      </c>
      <c r="J10" s="16">
        <v>44927</v>
      </c>
      <c r="K10" s="14" t="s">
        <v>51</v>
      </c>
      <c r="L10" s="4"/>
      <c r="M10" s="58"/>
      <c r="N10" s="58"/>
      <c r="O10" s="58"/>
      <c r="P10" s="58"/>
      <c r="Q10" s="58"/>
    </row>
    <row r="11" spans="1:17">
      <c r="A11" s="13" t="s">
        <v>28</v>
      </c>
      <c r="B11" s="13" t="s">
        <v>65</v>
      </c>
      <c r="C11" s="13" t="s">
        <v>66</v>
      </c>
      <c r="D11" s="14" t="s">
        <v>54</v>
      </c>
      <c r="E11" s="15"/>
      <c r="F11" s="15">
        <v>169077.41211558878</v>
      </c>
      <c r="G11" s="15"/>
      <c r="H11" s="15"/>
      <c r="I11" s="16">
        <v>44974</v>
      </c>
      <c r="J11" s="16">
        <v>45004</v>
      </c>
      <c r="K11" s="14" t="s">
        <v>51</v>
      </c>
      <c r="L11" s="4"/>
      <c r="M11" s="58"/>
      <c r="N11" s="58"/>
      <c r="O11" s="58"/>
      <c r="P11" s="58"/>
      <c r="Q11" s="58"/>
    </row>
    <row r="12" spans="1:17">
      <c r="A12" s="13" t="s">
        <v>28</v>
      </c>
      <c r="B12" s="13" t="s">
        <v>67</v>
      </c>
      <c r="C12" s="13" t="s">
        <v>68</v>
      </c>
      <c r="D12" s="14" t="s">
        <v>57</v>
      </c>
      <c r="E12" s="15"/>
      <c r="F12" s="15"/>
      <c r="G12" s="15"/>
      <c r="H12" s="15"/>
      <c r="I12" s="16">
        <v>45019</v>
      </c>
      <c r="J12" s="16">
        <v>45019</v>
      </c>
      <c r="K12" s="14" t="s">
        <v>51</v>
      </c>
      <c r="L12" s="4"/>
      <c r="M12" s="5"/>
      <c r="N12" s="58"/>
      <c r="O12" s="58"/>
      <c r="P12" s="58"/>
      <c r="Q12" s="58"/>
    </row>
    <row r="13" spans="1:17">
      <c r="A13" s="13" t="s">
        <v>29</v>
      </c>
      <c r="B13" s="13" t="s">
        <v>69</v>
      </c>
      <c r="C13" s="13" t="s">
        <v>70</v>
      </c>
      <c r="D13" s="14" t="s">
        <v>57</v>
      </c>
      <c r="E13" s="15"/>
      <c r="F13" s="15"/>
      <c r="G13" s="15"/>
      <c r="H13" s="15"/>
      <c r="I13" s="16">
        <v>45086</v>
      </c>
      <c r="J13" s="16">
        <v>45116</v>
      </c>
      <c r="K13" s="14" t="s">
        <v>51</v>
      </c>
      <c r="L13" s="4"/>
      <c r="M13" s="5"/>
      <c r="N13" s="58"/>
      <c r="O13" s="58"/>
      <c r="P13" s="58"/>
      <c r="Q13" s="58"/>
    </row>
    <row r="14" spans="1:17">
      <c r="A14" s="13" t="s">
        <v>31</v>
      </c>
      <c r="B14" s="13" t="s">
        <v>71</v>
      </c>
      <c r="C14" s="13" t="s">
        <v>9</v>
      </c>
      <c r="D14" s="14" t="s">
        <v>54</v>
      </c>
      <c r="E14" s="15"/>
      <c r="F14" s="15"/>
      <c r="G14" s="15"/>
      <c r="H14" s="15"/>
      <c r="I14" s="16"/>
      <c r="J14" s="16">
        <v>45138</v>
      </c>
      <c r="K14" s="14" t="s">
        <v>51</v>
      </c>
      <c r="L14" s="4"/>
      <c r="M14" s="58"/>
      <c r="N14" s="58"/>
      <c r="O14" s="58"/>
      <c r="P14" s="58"/>
      <c r="Q14" s="58"/>
    </row>
    <row r="15" spans="1:17">
      <c r="A15" s="13" t="s">
        <v>30</v>
      </c>
      <c r="B15" s="13" t="s">
        <v>72</v>
      </c>
      <c r="C15" s="13" t="s">
        <v>73</v>
      </c>
      <c r="D15" s="14" t="s">
        <v>54</v>
      </c>
      <c r="E15" s="15"/>
      <c r="F15" s="15"/>
      <c r="G15" s="15">
        <v>463004.74479208887</v>
      </c>
      <c r="H15" s="15"/>
      <c r="I15" s="16"/>
      <c r="J15" s="16">
        <v>45292</v>
      </c>
      <c r="K15" s="14"/>
      <c r="L15" s="4"/>
      <c r="M15" s="58"/>
      <c r="N15" s="58"/>
      <c r="O15" s="58"/>
      <c r="P15" s="58"/>
      <c r="Q15" s="58"/>
    </row>
    <row r="16" spans="1:17">
      <c r="A16" s="13" t="s">
        <v>31</v>
      </c>
      <c r="B16" s="13" t="s">
        <v>71</v>
      </c>
      <c r="C16" s="13" t="s">
        <v>74</v>
      </c>
      <c r="D16" s="14" t="s">
        <v>57</v>
      </c>
      <c r="E16" s="15"/>
      <c r="F16" s="15"/>
      <c r="G16" s="15"/>
      <c r="H16" s="15"/>
      <c r="I16" s="16"/>
      <c r="J16" s="14"/>
      <c r="K16" s="14"/>
      <c r="L16" s="4"/>
      <c r="M16" s="58"/>
      <c r="N16" s="58"/>
      <c r="O16" s="58"/>
      <c r="P16" s="58"/>
      <c r="Q16" s="58"/>
    </row>
    <row r="17" spans="1:12">
      <c r="A17" s="13" t="s">
        <v>31</v>
      </c>
      <c r="B17" s="13" t="s">
        <v>71</v>
      </c>
      <c r="C17" s="13" t="s">
        <v>75</v>
      </c>
      <c r="D17" s="14" t="s">
        <v>57</v>
      </c>
      <c r="E17" s="15"/>
      <c r="F17" s="15"/>
      <c r="G17" s="15"/>
      <c r="H17" s="15"/>
      <c r="I17" s="16"/>
      <c r="J17" s="14"/>
      <c r="K17" s="14"/>
      <c r="L17" s="4"/>
    </row>
    <row r="18" spans="1:12">
      <c r="A18" s="13" t="s">
        <v>31</v>
      </c>
      <c r="B18" s="13" t="s">
        <v>71</v>
      </c>
      <c r="C18" s="13" t="s">
        <v>76</v>
      </c>
      <c r="D18" s="14" t="s">
        <v>57</v>
      </c>
      <c r="E18" s="15"/>
      <c r="F18" s="15"/>
      <c r="G18" s="15"/>
      <c r="H18" s="15"/>
      <c r="I18" s="16"/>
      <c r="J18" s="14"/>
      <c r="K18" s="14"/>
      <c r="L18" s="4"/>
    </row>
    <row r="19" spans="1:12">
      <c r="A19" s="13" t="s">
        <v>31</v>
      </c>
      <c r="B19" s="13" t="s">
        <v>71</v>
      </c>
      <c r="C19" s="13" t="s">
        <v>77</v>
      </c>
      <c r="D19" s="14" t="s">
        <v>54</v>
      </c>
      <c r="E19" s="15"/>
      <c r="F19" s="15"/>
      <c r="G19" s="15"/>
      <c r="H19" s="15"/>
      <c r="I19" s="16"/>
      <c r="J19" s="14"/>
      <c r="K19" s="14"/>
      <c r="L19" s="4"/>
    </row>
    <row r="20" spans="1:12">
      <c r="A20" s="13" t="s">
        <v>31</v>
      </c>
      <c r="B20" s="13" t="s">
        <v>72</v>
      </c>
      <c r="C20" s="13" t="s">
        <v>78</v>
      </c>
      <c r="D20" s="14" t="s">
        <v>54</v>
      </c>
      <c r="E20" s="15"/>
      <c r="F20" s="15"/>
      <c r="G20" s="15"/>
      <c r="H20" s="15">
        <v>3346627</v>
      </c>
      <c r="I20" s="15"/>
      <c r="J20" s="16">
        <v>45658</v>
      </c>
      <c r="K20" s="14"/>
      <c r="L20" s="4"/>
    </row>
    <row r="21" spans="1:12">
      <c r="A21" s="13" t="s">
        <v>31</v>
      </c>
      <c r="B21" s="13" t="s">
        <v>71</v>
      </c>
      <c r="C21" s="13" t="s">
        <v>62</v>
      </c>
      <c r="D21" s="14" t="s">
        <v>57</v>
      </c>
      <c r="E21" s="15"/>
      <c r="F21" s="15"/>
      <c r="G21" s="15"/>
      <c r="H21" s="15"/>
      <c r="I21" s="15"/>
      <c r="J21" s="14"/>
      <c r="K21" s="14"/>
      <c r="L21" s="4"/>
    </row>
    <row r="22" spans="1:12">
      <c r="A22" s="13" t="s">
        <v>31</v>
      </c>
      <c r="B22" s="13" t="s">
        <v>71</v>
      </c>
      <c r="C22" s="13" t="s">
        <v>77</v>
      </c>
      <c r="D22" s="14" t="s">
        <v>54</v>
      </c>
      <c r="E22" s="15"/>
      <c r="F22" s="15"/>
      <c r="G22" s="15"/>
      <c r="H22" s="15"/>
      <c r="I22" s="15"/>
      <c r="J22" s="14"/>
      <c r="K22" s="14"/>
      <c r="L22" s="58"/>
    </row>
    <row r="23" spans="1:12">
      <c r="A23" s="13"/>
      <c r="B23" s="13"/>
      <c r="C23" s="13"/>
      <c r="D23" s="14"/>
      <c r="E23" s="15"/>
      <c r="F23" s="15"/>
      <c r="G23" s="15"/>
      <c r="H23" s="15"/>
      <c r="I23" s="15"/>
      <c r="J23" s="14"/>
      <c r="K23" s="14"/>
      <c r="L23" s="58"/>
    </row>
    <row r="24" spans="1:12">
      <c r="A24" s="13"/>
      <c r="B24" s="13"/>
      <c r="C24" s="13"/>
      <c r="D24" s="14"/>
      <c r="E24" s="15"/>
      <c r="F24" s="15"/>
      <c r="G24" s="15"/>
      <c r="H24" s="15"/>
      <c r="I24" s="15"/>
      <c r="J24" s="14"/>
      <c r="K24" s="14"/>
      <c r="L24" s="58"/>
    </row>
    <row r="25" spans="1:12">
      <c r="A25" s="13"/>
      <c r="B25" s="13"/>
      <c r="C25" s="13"/>
      <c r="D25" s="14"/>
      <c r="E25" s="15"/>
      <c r="F25" s="15"/>
      <c r="G25" s="15"/>
      <c r="H25" s="15"/>
      <c r="I25" s="15"/>
      <c r="J25" s="14"/>
      <c r="K25" s="14"/>
      <c r="L25" s="58"/>
    </row>
    <row r="26" spans="1:12">
      <c r="A26" s="13"/>
      <c r="B26" s="13"/>
      <c r="C26" s="13"/>
      <c r="D26" s="14"/>
      <c r="E26" s="15"/>
      <c r="F26" s="15"/>
      <c r="G26" s="15"/>
      <c r="H26" s="15"/>
      <c r="I26" s="15"/>
      <c r="J26" s="14"/>
      <c r="K26" s="14"/>
      <c r="L26" s="58"/>
    </row>
    <row r="27" spans="1:12">
      <c r="A27" s="13"/>
      <c r="B27" s="13"/>
      <c r="C27" s="13"/>
      <c r="D27" s="14"/>
      <c r="E27" s="15"/>
      <c r="F27" s="15"/>
      <c r="G27" s="15"/>
      <c r="H27" s="15"/>
      <c r="I27" s="15"/>
      <c r="J27" s="14"/>
      <c r="K27" s="14"/>
      <c r="L27" s="58"/>
    </row>
    <row r="28" spans="1:12">
      <c r="A28" s="13"/>
      <c r="B28" s="13"/>
      <c r="C28" s="13"/>
      <c r="D28" s="14"/>
      <c r="E28" s="15"/>
      <c r="F28" s="15"/>
      <c r="G28" s="15"/>
      <c r="H28" s="15"/>
      <c r="I28" s="15"/>
      <c r="J28" s="14"/>
      <c r="K28" s="14"/>
      <c r="L28" s="58"/>
    </row>
    <row r="29" spans="1:12">
      <c r="A29" s="13"/>
      <c r="B29" s="13"/>
      <c r="C29" s="13"/>
      <c r="D29" s="14"/>
      <c r="E29" s="15"/>
      <c r="F29" s="15"/>
      <c r="G29" s="15"/>
      <c r="H29" s="15"/>
      <c r="I29" s="15"/>
      <c r="J29" s="14"/>
      <c r="K29" s="14"/>
      <c r="L29" s="58"/>
    </row>
    <row r="30" spans="1:12">
      <c r="A30" s="13"/>
      <c r="B30" s="13"/>
      <c r="C30" s="13"/>
      <c r="D30" s="14"/>
      <c r="E30" s="15"/>
      <c r="F30" s="15"/>
      <c r="G30" s="15"/>
      <c r="H30" s="15"/>
      <c r="I30" s="15"/>
      <c r="J30" s="14"/>
      <c r="K30" s="14"/>
      <c r="L30" s="58"/>
    </row>
    <row r="31" spans="1:12">
      <c r="A31" s="13"/>
      <c r="B31" s="13"/>
      <c r="C31" s="13"/>
      <c r="D31" s="14"/>
      <c r="E31" s="15"/>
      <c r="F31" s="15"/>
      <c r="G31" s="15"/>
      <c r="H31" s="15"/>
      <c r="I31" s="15"/>
      <c r="J31" s="14"/>
      <c r="K31" s="14"/>
      <c r="L31" s="58"/>
    </row>
    <row r="32" spans="1:12">
      <c r="A32" s="13"/>
      <c r="B32" s="13"/>
      <c r="C32" s="13"/>
      <c r="D32" s="14"/>
      <c r="E32" s="15"/>
      <c r="F32" s="15"/>
      <c r="G32" s="15"/>
      <c r="H32" s="15"/>
      <c r="I32" s="15"/>
      <c r="J32" s="14"/>
      <c r="K32" s="14"/>
      <c r="L32" s="58"/>
    </row>
    <row r="33" spans="1:11">
      <c r="A33" s="13"/>
      <c r="B33" s="13"/>
      <c r="C33" s="13"/>
      <c r="D33" s="14"/>
      <c r="E33" s="15"/>
      <c r="F33" s="15"/>
      <c r="G33" s="15"/>
      <c r="H33" s="15"/>
      <c r="I33" s="15"/>
      <c r="J33" s="14"/>
      <c r="K33" s="14"/>
    </row>
    <row r="34" spans="1:11">
      <c r="A34" s="13"/>
      <c r="B34" s="13"/>
      <c r="C34" s="13"/>
      <c r="D34" s="14"/>
      <c r="E34" s="15"/>
      <c r="F34" s="15"/>
      <c r="G34" s="15"/>
      <c r="H34" s="15"/>
      <c r="I34" s="15"/>
      <c r="J34" s="14"/>
      <c r="K34" s="14"/>
    </row>
    <row r="35" spans="1:11">
      <c r="A35" s="13"/>
      <c r="B35" s="13"/>
      <c r="C35" s="13"/>
      <c r="D35" s="14"/>
      <c r="E35" s="15"/>
      <c r="F35" s="15"/>
      <c r="G35" s="15"/>
      <c r="H35" s="15"/>
      <c r="I35" s="15"/>
      <c r="J35" s="14"/>
      <c r="K35" s="14"/>
    </row>
    <row r="36" spans="1:11">
      <c r="A36" s="13"/>
      <c r="B36" s="13"/>
      <c r="C36" s="13"/>
      <c r="D36" s="14"/>
      <c r="E36" s="15"/>
      <c r="F36" s="15"/>
      <c r="G36" s="15"/>
      <c r="H36" s="15"/>
      <c r="I36" s="15"/>
      <c r="J36" s="14"/>
      <c r="K36" s="14"/>
    </row>
    <row r="37" spans="1:11">
      <c r="A37" s="13"/>
      <c r="B37" s="13"/>
      <c r="C37" s="13"/>
      <c r="D37" s="14"/>
      <c r="E37" s="15"/>
      <c r="F37" s="15"/>
      <c r="G37" s="15"/>
      <c r="H37" s="15"/>
      <c r="I37" s="15"/>
      <c r="J37" s="14"/>
      <c r="K37" s="14"/>
    </row>
    <row r="38" spans="1:11">
      <c r="A38" s="13"/>
      <c r="B38" s="13"/>
      <c r="C38" s="13"/>
      <c r="D38" s="14"/>
      <c r="E38" s="15"/>
      <c r="F38" s="15"/>
      <c r="G38" s="15"/>
      <c r="H38" s="15"/>
      <c r="I38" s="15"/>
      <c r="J38" s="14"/>
      <c r="K38" s="14"/>
    </row>
    <row r="39" spans="1:11">
      <c r="A39" s="13"/>
      <c r="B39" s="13"/>
      <c r="C39" s="13"/>
      <c r="D39" s="14"/>
      <c r="E39" s="15"/>
      <c r="F39" s="15"/>
      <c r="G39" s="15"/>
      <c r="H39" s="15"/>
      <c r="I39" s="15"/>
      <c r="J39" s="14"/>
      <c r="K39" s="14"/>
    </row>
    <row r="40" spans="1:11">
      <c r="A40" s="13"/>
      <c r="B40" s="13"/>
      <c r="C40" s="13"/>
      <c r="D40" s="14"/>
      <c r="E40" s="15"/>
      <c r="F40" s="15"/>
      <c r="G40" s="15"/>
      <c r="H40" s="15"/>
      <c r="I40" s="15"/>
      <c r="J40" s="14"/>
      <c r="K40" s="14"/>
    </row>
    <row r="41" spans="1:11">
      <c r="A41" s="13"/>
      <c r="B41" s="13"/>
      <c r="C41" s="13"/>
      <c r="D41" s="14"/>
      <c r="E41" s="15"/>
      <c r="F41" s="15"/>
      <c r="G41" s="15"/>
      <c r="H41" s="15"/>
      <c r="I41" s="15"/>
      <c r="J41" s="14"/>
      <c r="K41" s="14"/>
    </row>
    <row r="42" spans="1:11">
      <c r="A42" s="13"/>
      <c r="B42" s="13"/>
      <c r="C42" s="13"/>
      <c r="D42" s="14"/>
      <c r="E42" s="15"/>
      <c r="F42" s="15"/>
      <c r="G42" s="15"/>
      <c r="H42" s="15"/>
      <c r="I42" s="15"/>
      <c r="J42" s="14"/>
      <c r="K42" s="14"/>
    </row>
    <row r="43" spans="1:11">
      <c r="A43" s="13"/>
      <c r="B43" s="13"/>
      <c r="C43" s="13"/>
      <c r="D43" s="14"/>
      <c r="E43" s="15"/>
      <c r="F43" s="15"/>
      <c r="G43" s="15"/>
      <c r="H43" s="15"/>
      <c r="I43" s="15"/>
      <c r="J43" s="14"/>
      <c r="K43" s="14"/>
    </row>
    <row r="44" spans="1:11">
      <c r="A44" s="13"/>
      <c r="B44" s="13"/>
      <c r="C44" s="13"/>
      <c r="D44" s="14"/>
      <c r="E44" s="15"/>
      <c r="F44" s="15"/>
      <c r="G44" s="15"/>
      <c r="H44" s="15"/>
      <c r="I44" s="15"/>
      <c r="J44" s="14"/>
      <c r="K44" s="14"/>
    </row>
    <row r="45" spans="1:11">
      <c r="A45" s="13"/>
      <c r="B45" s="13"/>
      <c r="C45" s="13"/>
      <c r="D45" s="14"/>
      <c r="E45" s="15"/>
      <c r="F45" s="15"/>
      <c r="G45" s="15"/>
      <c r="H45" s="15"/>
      <c r="I45" s="15"/>
      <c r="J45" s="14"/>
      <c r="K45" s="14"/>
    </row>
    <row r="46" spans="1:11">
      <c r="A46" s="13"/>
      <c r="B46" s="13"/>
      <c r="C46" s="13"/>
      <c r="D46" s="14"/>
      <c r="E46" s="15"/>
      <c r="F46" s="15"/>
      <c r="G46" s="15"/>
      <c r="H46" s="15"/>
      <c r="I46" s="15"/>
      <c r="J46" s="14"/>
      <c r="K46" s="14"/>
    </row>
    <row r="47" spans="1:11">
      <c r="A47" s="13"/>
      <c r="B47" s="13"/>
      <c r="C47" s="13"/>
      <c r="D47" s="14"/>
      <c r="E47" s="15"/>
      <c r="F47" s="15"/>
      <c r="G47" s="15"/>
      <c r="H47" s="15"/>
      <c r="I47" s="15"/>
      <c r="J47" s="14"/>
      <c r="K47" s="14"/>
    </row>
    <row r="48" spans="1:11">
      <c r="A48" s="13"/>
      <c r="B48" s="13"/>
      <c r="C48" s="13"/>
      <c r="D48" s="14"/>
      <c r="E48" s="15"/>
      <c r="F48" s="15"/>
      <c r="G48" s="15"/>
      <c r="H48" s="15"/>
      <c r="I48" s="15"/>
      <c r="J48" s="14"/>
      <c r="K48" s="14"/>
    </row>
    <row r="49" spans="1:11">
      <c r="A49" s="13"/>
      <c r="B49" s="13"/>
      <c r="C49" s="13"/>
      <c r="D49" s="14"/>
      <c r="E49" s="15"/>
      <c r="F49" s="15"/>
      <c r="G49" s="15"/>
      <c r="H49" s="15"/>
      <c r="I49" s="15"/>
      <c r="J49" s="14"/>
      <c r="K49" s="14"/>
    </row>
    <row r="50" spans="1:11">
      <c r="A50" s="13"/>
      <c r="B50" s="13"/>
      <c r="C50" s="13"/>
      <c r="D50" s="14"/>
      <c r="E50" s="15"/>
      <c r="F50" s="15"/>
      <c r="G50" s="15"/>
      <c r="H50" s="15"/>
      <c r="I50" s="15"/>
      <c r="J50" s="14"/>
      <c r="K50" s="14"/>
    </row>
    <row r="51" spans="1:11">
      <c r="A51" s="13"/>
      <c r="B51" s="13"/>
      <c r="C51" s="13"/>
      <c r="D51" s="14"/>
      <c r="E51" s="15"/>
      <c r="F51" s="15"/>
      <c r="G51" s="15"/>
      <c r="H51" s="15"/>
      <c r="I51" s="15"/>
      <c r="J51" s="14"/>
      <c r="K51" s="14"/>
    </row>
    <row r="52" spans="1:11">
      <c r="A52" s="17" t="s">
        <v>79</v>
      </c>
      <c r="B52" s="17" t="s">
        <v>79</v>
      </c>
      <c r="C52" s="17" t="s">
        <v>79</v>
      </c>
      <c r="D52" s="17" t="s">
        <v>79</v>
      </c>
      <c r="E52" s="17"/>
      <c r="F52" s="17"/>
      <c r="G52" s="17"/>
      <c r="H52" s="17"/>
      <c r="I52" s="17"/>
      <c r="J52" s="17" t="s">
        <v>79</v>
      </c>
      <c r="K52" s="17" t="s">
        <v>79</v>
      </c>
    </row>
    <row r="53" spans="1:11">
      <c r="A53" s="58"/>
      <c r="B53" s="58"/>
      <c r="C53" s="58"/>
      <c r="D53" s="18" t="s">
        <v>80</v>
      </c>
      <c r="E53" s="4">
        <f>SUM(E5:E51)</f>
        <v>3232325.9134051129</v>
      </c>
      <c r="F53" s="4">
        <f t="shared" ref="F53:H53" si="0">SUM(F5:F51)</f>
        <v>151570.26955728233</v>
      </c>
      <c r="G53" s="4">
        <f t="shared" si="0"/>
        <v>463004.74479208887</v>
      </c>
      <c r="H53" s="4">
        <f t="shared" si="0"/>
        <v>3346627</v>
      </c>
    </row>
    <row r="54" spans="1:11">
      <c r="A54" s="58"/>
      <c r="B54" s="58"/>
      <c r="C54" s="58"/>
      <c r="D54" s="18"/>
      <c r="E54" s="19"/>
      <c r="F54" s="20"/>
      <c r="G54" s="21"/>
      <c r="H54" s="21"/>
    </row>
    <row r="55" spans="1:11">
      <c r="A55" s="58"/>
      <c r="B55" s="58"/>
      <c r="C55" s="58" t="s">
        <v>81</v>
      </c>
      <c r="D55" s="22"/>
      <c r="E55" s="19"/>
      <c r="F55" s="19"/>
    </row>
  </sheetData>
  <mergeCells count="1">
    <mergeCell ref="E2:H2"/>
  </mergeCells>
  <pageMargins left="0.7" right="0.7" top="0.75" bottom="0.75" header="0.3" footer="0.3"/>
  <pageSetup scale="44" orientation="landscape"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39D9E9-2790-4E54-88A4-0D6D2A8B0E2B}">
  <dimension ref="A1:Q33"/>
  <sheetViews>
    <sheetView tabSelected="1" view="pageBreakPreview" zoomScale="130" zoomScaleNormal="130" zoomScaleSheetLayoutView="130" workbookViewId="0">
      <selection activeCell="Q5" sqref="Q5"/>
    </sheetView>
  </sheetViews>
  <sheetFormatPr defaultRowHeight="15"/>
  <cols>
    <col min="1" max="1" width="3.85546875" customWidth="1"/>
    <col min="2" max="2" width="5.28515625" customWidth="1"/>
    <col min="3" max="3" width="12.85546875" customWidth="1"/>
    <col min="17" max="17" width="15.5703125" bestFit="1" customWidth="1"/>
    <col min="18" max="18" width="10.5703125" bestFit="1" customWidth="1"/>
  </cols>
  <sheetData>
    <row r="1" spans="1:17">
      <c r="A1" s="58" t="s">
        <v>0</v>
      </c>
      <c r="B1" s="58"/>
      <c r="C1" s="58"/>
      <c r="D1" s="58"/>
      <c r="E1" s="58"/>
      <c r="F1" s="58"/>
      <c r="G1" s="58"/>
      <c r="H1" s="58"/>
      <c r="I1" s="58"/>
      <c r="J1" s="58"/>
      <c r="K1" s="58"/>
      <c r="L1" s="58"/>
      <c r="M1" s="58"/>
      <c r="N1" s="58"/>
      <c r="O1" s="58"/>
      <c r="P1" s="58"/>
      <c r="Q1" s="5"/>
    </row>
    <row r="2" spans="1:17">
      <c r="A2" s="58"/>
      <c r="B2" s="58"/>
      <c r="C2" s="58"/>
      <c r="D2" s="58"/>
      <c r="E2" s="58"/>
      <c r="F2" s="58"/>
      <c r="G2" s="58"/>
      <c r="H2" s="58"/>
      <c r="I2" s="58"/>
      <c r="J2" s="58"/>
      <c r="K2" s="58"/>
      <c r="L2" s="58"/>
      <c r="M2" s="58"/>
      <c r="N2" s="58"/>
      <c r="O2" s="58"/>
      <c r="P2" s="58"/>
      <c r="Q2" s="5" t="s">
        <v>1</v>
      </c>
    </row>
    <row r="3" spans="1:17">
      <c r="A3" s="58"/>
      <c r="B3" s="58"/>
      <c r="C3" s="58"/>
      <c r="D3" s="58"/>
      <c r="E3" s="58"/>
      <c r="F3" s="58"/>
      <c r="G3" s="58"/>
      <c r="H3" s="58"/>
      <c r="I3" s="58"/>
      <c r="J3" s="58"/>
      <c r="K3" s="58"/>
      <c r="L3" s="58"/>
      <c r="M3" s="58"/>
      <c r="N3" s="58"/>
      <c r="O3" s="58"/>
      <c r="P3" s="58"/>
      <c r="Q3" s="5" t="s">
        <v>2</v>
      </c>
    </row>
    <row r="4" spans="1:17">
      <c r="A4" s="58"/>
      <c r="B4" s="58"/>
      <c r="C4" s="58"/>
      <c r="D4" s="58"/>
      <c r="E4" s="58"/>
      <c r="F4" s="58"/>
      <c r="G4" s="58"/>
      <c r="H4" s="58"/>
      <c r="I4" s="58"/>
      <c r="J4" s="58"/>
      <c r="K4" s="58"/>
      <c r="L4" s="58"/>
      <c r="M4" s="58"/>
      <c r="N4" s="58"/>
      <c r="O4" s="58"/>
      <c r="P4" s="58"/>
      <c r="Q4" s="29" t="s">
        <v>3</v>
      </c>
    </row>
    <row r="5" spans="1:17">
      <c r="A5" s="58">
        <v>1</v>
      </c>
      <c r="B5" s="30" t="s">
        <v>4</v>
      </c>
      <c r="C5" s="58"/>
      <c r="D5" s="58"/>
      <c r="E5" s="58"/>
      <c r="F5" s="58"/>
      <c r="G5" s="58"/>
      <c r="H5" s="58"/>
      <c r="I5" s="58"/>
      <c r="J5" s="58"/>
      <c r="K5" s="58"/>
      <c r="L5" s="58"/>
      <c r="M5" s="58"/>
      <c r="N5" s="58"/>
      <c r="O5" s="58"/>
      <c r="P5" s="58"/>
      <c r="Q5" s="31">
        <f>'[1]Rev Req''t_Base'!B3/1000</f>
        <v>259615.86569391986</v>
      </c>
    </row>
    <row r="6" spans="1:17">
      <c r="A6" s="58"/>
      <c r="B6" s="32" t="s">
        <v>5</v>
      </c>
      <c r="C6" s="58" t="s">
        <v>6</v>
      </c>
      <c r="D6" s="58"/>
      <c r="E6" s="58"/>
      <c r="F6" s="58"/>
      <c r="G6" s="58"/>
      <c r="H6" s="58"/>
      <c r="I6" s="58"/>
      <c r="J6" s="58"/>
      <c r="K6" s="58"/>
      <c r="L6" s="58"/>
      <c r="M6" s="58"/>
      <c r="N6" s="58"/>
      <c r="O6" s="58"/>
      <c r="P6" s="58"/>
      <c r="Q6" s="31">
        <f>Q5*0.01</f>
        <v>2596.1586569391984</v>
      </c>
    </row>
    <row r="7" spans="1:17">
      <c r="A7" s="58"/>
      <c r="B7" s="32"/>
      <c r="C7" s="58"/>
      <c r="D7" s="58"/>
      <c r="E7" s="58"/>
      <c r="F7" s="58"/>
      <c r="G7" s="58"/>
      <c r="H7" s="58"/>
      <c r="I7" s="58"/>
      <c r="J7" s="58"/>
      <c r="K7" s="58"/>
      <c r="L7" s="58"/>
      <c r="M7" s="58"/>
      <c r="N7" s="58"/>
      <c r="O7" s="58"/>
      <c r="P7" s="58"/>
      <c r="Q7" s="31"/>
    </row>
    <row r="8" spans="1:17">
      <c r="A8" s="58">
        <v>2</v>
      </c>
      <c r="B8" s="30" t="s">
        <v>7</v>
      </c>
      <c r="C8" s="58"/>
      <c r="D8" s="58"/>
      <c r="E8" s="58"/>
      <c r="F8" s="58"/>
      <c r="G8" s="58"/>
      <c r="H8" s="58"/>
      <c r="I8" s="58"/>
      <c r="J8" s="58"/>
      <c r="K8" s="58"/>
      <c r="L8" s="58"/>
      <c r="M8" s="58"/>
      <c r="N8" s="58"/>
      <c r="O8" s="58"/>
      <c r="P8" s="58"/>
      <c r="Q8" s="58"/>
    </row>
    <row r="9" spans="1:17">
      <c r="A9" s="58"/>
      <c r="B9" s="33" t="s">
        <v>5</v>
      </c>
      <c r="C9" s="34" t="s">
        <v>8</v>
      </c>
      <c r="D9" s="34" t="s">
        <v>9</v>
      </c>
      <c r="E9" s="34"/>
      <c r="F9" s="34"/>
      <c r="G9" s="34"/>
      <c r="H9" s="34"/>
      <c r="I9" s="34"/>
      <c r="J9" s="34"/>
      <c r="K9" s="34"/>
      <c r="L9" s="34"/>
      <c r="M9" s="34"/>
      <c r="N9" s="34"/>
      <c r="O9" s="34"/>
      <c r="P9" s="34"/>
      <c r="Q9" s="35">
        <v>-1950.1904404588686</v>
      </c>
    </row>
    <row r="10" spans="1:17">
      <c r="A10" s="58"/>
      <c r="B10" s="36" t="s">
        <v>10</v>
      </c>
      <c r="C10" s="34" t="s">
        <v>11</v>
      </c>
      <c r="D10" s="34" t="s">
        <v>12</v>
      </c>
      <c r="E10" s="34"/>
      <c r="F10" s="34"/>
      <c r="G10" s="34"/>
      <c r="H10" s="34"/>
      <c r="I10" s="34"/>
      <c r="J10" s="34"/>
      <c r="K10" s="34"/>
      <c r="L10" s="34"/>
      <c r="M10" s="34"/>
      <c r="N10" s="34"/>
      <c r="O10" s="34"/>
      <c r="P10" s="34"/>
      <c r="Q10" s="35">
        <v>36507</v>
      </c>
    </row>
    <row r="11" spans="1:17">
      <c r="A11" s="58"/>
      <c r="B11" s="36" t="s">
        <v>13</v>
      </c>
      <c r="C11" s="34"/>
      <c r="D11" s="34"/>
      <c r="E11" s="34"/>
      <c r="F11" s="34"/>
      <c r="G11" s="34"/>
      <c r="H11" s="34"/>
      <c r="I11" s="34"/>
      <c r="J11" s="34"/>
      <c r="K11" s="34"/>
      <c r="L11" s="34"/>
      <c r="M11" s="34"/>
      <c r="N11" s="34"/>
      <c r="O11" s="34"/>
      <c r="P11" s="34"/>
      <c r="Q11" s="35"/>
    </row>
    <row r="12" spans="1:17">
      <c r="A12" s="58"/>
      <c r="B12" s="36" t="s">
        <v>14</v>
      </c>
      <c r="C12" s="34"/>
      <c r="D12" s="34"/>
      <c r="E12" s="34"/>
      <c r="F12" s="34"/>
      <c r="G12" s="34"/>
      <c r="H12" s="34"/>
      <c r="I12" s="34"/>
      <c r="J12" s="34"/>
      <c r="K12" s="34"/>
      <c r="L12" s="34"/>
      <c r="M12" s="34"/>
      <c r="N12" s="34"/>
      <c r="O12" s="34"/>
      <c r="P12" s="34"/>
      <c r="Q12" s="35"/>
    </row>
    <row r="13" spans="1:17">
      <c r="A13" s="58"/>
      <c r="B13" s="36" t="s">
        <v>15</v>
      </c>
      <c r="C13" s="34"/>
      <c r="D13" s="34"/>
      <c r="E13" s="34"/>
      <c r="F13" s="34"/>
      <c r="G13" s="34"/>
      <c r="H13" s="34"/>
      <c r="I13" s="34"/>
      <c r="J13" s="34"/>
      <c r="K13" s="34"/>
      <c r="L13" s="34"/>
      <c r="M13" s="34"/>
      <c r="N13" s="34"/>
      <c r="O13" s="34"/>
      <c r="P13" s="34"/>
      <c r="Q13" s="35"/>
    </row>
    <row r="14" spans="1:17">
      <c r="A14" s="58"/>
      <c r="B14" s="32" t="s">
        <v>16</v>
      </c>
      <c r="C14" s="58"/>
      <c r="D14" s="58"/>
      <c r="E14" s="58"/>
      <c r="F14" s="58"/>
      <c r="G14" s="58"/>
      <c r="H14" s="58"/>
      <c r="I14" s="58"/>
      <c r="J14" s="58"/>
      <c r="K14" s="58"/>
      <c r="L14" s="58"/>
      <c r="M14" s="58"/>
      <c r="N14" s="58"/>
      <c r="O14" s="58"/>
      <c r="P14" s="58"/>
      <c r="Q14" s="58"/>
    </row>
    <row r="16" spans="1:17">
      <c r="A16" s="58">
        <v>3</v>
      </c>
      <c r="B16" s="37" t="s">
        <v>17</v>
      </c>
      <c r="C16" s="58"/>
      <c r="D16" s="58"/>
      <c r="E16" s="58"/>
      <c r="F16" s="58"/>
      <c r="G16" s="58"/>
      <c r="H16" s="58"/>
      <c r="I16" s="58"/>
      <c r="J16" s="58"/>
      <c r="K16" s="58"/>
      <c r="L16" s="58"/>
      <c r="M16" s="58"/>
      <c r="N16" s="58"/>
      <c r="O16" s="58"/>
      <c r="P16" s="58"/>
      <c r="Q16" s="58"/>
    </row>
    <row r="17" spans="1:17">
      <c r="A17" s="58"/>
      <c r="B17" s="38" t="s">
        <v>5</v>
      </c>
      <c r="C17" s="58" t="str">
        <f>C10</f>
        <v>A.22-07-001</v>
      </c>
      <c r="D17" s="58" t="str">
        <f>D10</f>
        <v>2022 GRC</v>
      </c>
      <c r="E17" s="58" t="s">
        <v>18</v>
      </c>
      <c r="F17" s="58"/>
      <c r="G17" s="58"/>
      <c r="H17" s="58"/>
      <c r="I17" s="58"/>
      <c r="J17" s="58"/>
      <c r="K17" s="58"/>
      <c r="L17" s="58"/>
      <c r="M17" s="58"/>
      <c r="N17" s="58"/>
      <c r="O17" s="58"/>
      <c r="P17" s="58"/>
      <c r="Q17" s="31">
        <f>Q10</f>
        <v>36507</v>
      </c>
    </row>
    <row r="18" spans="1:17">
      <c r="A18" s="58"/>
      <c r="B18" s="38" t="s">
        <v>10</v>
      </c>
      <c r="C18" s="58"/>
      <c r="D18" s="58"/>
      <c r="E18" s="58"/>
      <c r="F18" s="58"/>
      <c r="G18" s="58"/>
      <c r="H18" s="58"/>
      <c r="I18" s="58"/>
      <c r="J18" s="58"/>
      <c r="K18" s="58"/>
      <c r="L18" s="58"/>
      <c r="M18" s="58"/>
      <c r="N18" s="58"/>
      <c r="O18" s="58"/>
      <c r="P18" s="58"/>
      <c r="Q18" s="58"/>
    </row>
    <row r="20" spans="1:17">
      <c r="A20" s="58">
        <v>4</v>
      </c>
      <c r="B20" s="58" t="s">
        <v>19</v>
      </c>
      <c r="C20" s="58"/>
      <c r="D20" s="58"/>
      <c r="E20" s="58"/>
      <c r="F20" s="58"/>
      <c r="G20" s="58"/>
      <c r="H20" s="58"/>
      <c r="I20" s="58"/>
      <c r="J20" s="58"/>
      <c r="K20" s="58"/>
      <c r="L20" s="58"/>
      <c r="M20" s="58"/>
      <c r="N20" s="58"/>
      <c r="O20" s="58"/>
      <c r="P20" s="58"/>
      <c r="Q20" s="58"/>
    </row>
    <row r="21" spans="1:17">
      <c r="A21" s="58"/>
      <c r="B21" s="33" t="s">
        <v>5</v>
      </c>
      <c r="C21" s="34"/>
      <c r="D21" s="34"/>
      <c r="E21" s="34"/>
      <c r="F21" s="34"/>
      <c r="G21" s="34"/>
      <c r="H21" s="34"/>
      <c r="I21" s="34"/>
      <c r="J21" s="34"/>
      <c r="K21" s="34"/>
      <c r="L21" s="34"/>
      <c r="M21" s="34"/>
      <c r="N21" s="34"/>
      <c r="O21" s="34"/>
      <c r="P21" s="34"/>
      <c r="Q21" s="35"/>
    </row>
    <row r="22" spans="1:17">
      <c r="A22" s="58"/>
      <c r="B22" s="33" t="s">
        <v>10</v>
      </c>
      <c r="C22" s="34"/>
      <c r="D22" s="34"/>
      <c r="E22" s="34"/>
      <c r="F22" s="34"/>
      <c r="G22" s="34"/>
      <c r="H22" s="34"/>
      <c r="I22" s="34"/>
      <c r="J22" s="34"/>
      <c r="K22" s="34"/>
      <c r="L22" s="34"/>
      <c r="M22" s="34"/>
      <c r="N22" s="34"/>
      <c r="O22" s="34"/>
      <c r="P22" s="34"/>
      <c r="Q22" s="35"/>
    </row>
    <row r="23" spans="1:17">
      <c r="A23" s="58"/>
      <c r="B23" s="33" t="s">
        <v>13</v>
      </c>
      <c r="C23" s="34"/>
      <c r="D23" s="34"/>
      <c r="E23" s="34"/>
      <c r="F23" s="34"/>
      <c r="G23" s="34"/>
      <c r="H23" s="34"/>
      <c r="I23" s="34"/>
      <c r="J23" s="34"/>
      <c r="K23" s="34"/>
      <c r="L23" s="34"/>
      <c r="M23" s="34"/>
      <c r="N23" s="34"/>
      <c r="O23" s="34"/>
      <c r="P23" s="34"/>
      <c r="Q23" s="35"/>
    </row>
    <row r="24" spans="1:17">
      <c r="A24" s="58"/>
      <c r="B24" s="33" t="s">
        <v>14</v>
      </c>
      <c r="C24" s="34"/>
      <c r="D24" s="34"/>
      <c r="E24" s="34"/>
      <c r="F24" s="34"/>
      <c r="G24" s="34"/>
      <c r="H24" s="34"/>
      <c r="I24" s="34"/>
      <c r="J24" s="34"/>
      <c r="K24" s="34"/>
      <c r="L24" s="34"/>
      <c r="M24" s="34"/>
      <c r="N24" s="34"/>
      <c r="O24" s="34"/>
      <c r="P24" s="34"/>
      <c r="Q24" s="35"/>
    </row>
    <row r="25" spans="1:17">
      <c r="A25" s="58"/>
      <c r="B25" s="38" t="s">
        <v>15</v>
      </c>
      <c r="C25" s="58"/>
      <c r="D25" s="58"/>
      <c r="E25" s="58"/>
      <c r="F25" s="58"/>
      <c r="G25" s="58"/>
      <c r="H25" s="58"/>
      <c r="I25" s="58"/>
      <c r="J25" s="58"/>
      <c r="K25" s="58"/>
      <c r="L25" s="58"/>
      <c r="M25" s="58"/>
      <c r="N25" s="58"/>
      <c r="O25" s="58"/>
      <c r="P25" s="58"/>
      <c r="Q25" s="58"/>
    </row>
    <row r="27" spans="1:17" ht="15" customHeight="1">
      <c r="A27" s="58">
        <v>5</v>
      </c>
      <c r="B27" s="61" t="s">
        <v>20</v>
      </c>
      <c r="C27" s="67"/>
      <c r="D27" s="67"/>
      <c r="E27" s="67"/>
      <c r="F27" s="67"/>
      <c r="G27" s="67"/>
      <c r="H27" s="67"/>
      <c r="I27" s="67"/>
      <c r="J27" s="67"/>
      <c r="K27" s="67"/>
      <c r="L27" s="67"/>
      <c r="M27" s="67"/>
      <c r="N27" s="67"/>
      <c r="O27" s="67"/>
      <c r="P27" s="67"/>
      <c r="Q27" s="58"/>
    </row>
    <row r="28" spans="1:17">
      <c r="A28" s="58"/>
      <c r="B28" s="38" t="s">
        <v>5</v>
      </c>
      <c r="C28" s="38" t="s">
        <v>21</v>
      </c>
      <c r="D28" s="58"/>
      <c r="E28" s="58"/>
      <c r="F28" s="58"/>
      <c r="G28" s="58"/>
      <c r="H28" s="58"/>
      <c r="I28" s="58"/>
      <c r="J28" s="58"/>
      <c r="K28" s="58"/>
      <c r="L28" s="58"/>
      <c r="M28" s="58"/>
      <c r="N28" s="58"/>
      <c r="O28" s="58"/>
      <c r="P28" s="58"/>
      <c r="Q28" s="31">
        <f>SUM(Q9,Q21)</f>
        <v>-1950.1904404588686</v>
      </c>
    </row>
    <row r="29" spans="1:17">
      <c r="A29" s="58"/>
      <c r="B29" s="38" t="s">
        <v>10</v>
      </c>
      <c r="C29" s="38" t="s">
        <v>22</v>
      </c>
      <c r="D29" s="58"/>
      <c r="E29" s="58"/>
      <c r="F29" s="58"/>
      <c r="G29" s="58"/>
      <c r="H29" s="58"/>
      <c r="I29" s="58"/>
      <c r="J29" s="58"/>
      <c r="K29" s="58"/>
      <c r="L29" s="58"/>
      <c r="M29" s="58"/>
      <c r="N29" s="58"/>
      <c r="O29" s="58"/>
      <c r="P29" s="58"/>
      <c r="Q29" s="31">
        <f>Q10</f>
        <v>36507</v>
      </c>
    </row>
    <row r="30" spans="1:17">
      <c r="A30" s="58"/>
      <c r="B30" s="38" t="s">
        <v>13</v>
      </c>
      <c r="C30" s="38" t="s">
        <v>23</v>
      </c>
      <c r="D30" s="58"/>
      <c r="E30" s="58"/>
      <c r="F30" s="58"/>
      <c r="G30" s="58"/>
      <c r="H30" s="58"/>
      <c r="I30" s="58"/>
      <c r="J30" s="58"/>
      <c r="K30" s="58"/>
      <c r="L30" s="58"/>
      <c r="M30" s="58"/>
      <c r="N30" s="58"/>
      <c r="O30" s="58"/>
      <c r="P30" s="58"/>
      <c r="Q30" s="31"/>
    </row>
    <row r="31" spans="1:17">
      <c r="A31" s="58"/>
      <c r="B31" s="38" t="s">
        <v>14</v>
      </c>
      <c r="C31" s="38" t="s">
        <v>24</v>
      </c>
      <c r="D31" s="58"/>
      <c r="E31" s="58"/>
      <c r="F31" s="58"/>
      <c r="G31" s="58"/>
      <c r="H31" s="58"/>
      <c r="I31" s="58"/>
      <c r="J31" s="58"/>
      <c r="K31" s="58"/>
      <c r="L31" s="58"/>
      <c r="M31" s="58"/>
      <c r="N31" s="58"/>
      <c r="O31" s="58"/>
      <c r="P31" s="58"/>
      <c r="Q31" s="58"/>
    </row>
    <row r="33" spans="3:17" ht="27" customHeight="1">
      <c r="C33" s="62" t="s">
        <v>25</v>
      </c>
      <c r="D33" s="62"/>
      <c r="E33" s="62"/>
      <c r="F33" s="62"/>
      <c r="G33" s="62"/>
      <c r="H33" s="62"/>
      <c r="I33" s="62"/>
      <c r="J33" s="62"/>
      <c r="K33" s="62"/>
      <c r="L33" s="62"/>
      <c r="M33" s="62"/>
      <c r="N33" s="62"/>
      <c r="O33" s="62"/>
      <c r="P33" s="62"/>
      <c r="Q33" s="62"/>
    </row>
  </sheetData>
  <mergeCells count="2">
    <mergeCell ref="B27:P27"/>
    <mergeCell ref="C33:Q33"/>
  </mergeCells>
  <pageMargins left="0.7" right="0.7" top="0.75" bottom="0.75" header="0.3" footer="0.3"/>
  <pageSetup scale="55" orientation="portrait" horizontalDpi="90" verticalDpi="9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4A0AD6-7D23-48D3-B127-DEDCB9D9BFF1}">
  <dimension ref="A2:E14"/>
  <sheetViews>
    <sheetView view="pageBreakPreview" zoomScaleNormal="100" zoomScaleSheetLayoutView="100" workbookViewId="0">
      <selection activeCell="H10" sqref="H10"/>
    </sheetView>
  </sheetViews>
  <sheetFormatPr defaultRowHeight="15"/>
  <cols>
    <col min="1" max="1" width="17.5703125" customWidth="1"/>
    <col min="2" max="2" width="22.140625" customWidth="1"/>
    <col min="3" max="4" width="14.140625" bestFit="1" customWidth="1"/>
    <col min="5" max="5" width="14.7109375" bestFit="1" customWidth="1"/>
  </cols>
  <sheetData>
    <row r="2" spans="1:5" ht="16.5" thickBot="1">
      <c r="A2" s="65" t="s">
        <v>26</v>
      </c>
      <c r="B2" s="65"/>
      <c r="C2" s="65"/>
      <c r="D2" s="65"/>
      <c r="E2" s="65"/>
    </row>
    <row r="3" spans="1:5" s="43" customFormat="1" ht="57.95" customHeight="1">
      <c r="A3" s="39" t="e">
        <f>CONCATENATE("Current Auth"," ",#REF!)</f>
        <v>#REF!</v>
      </c>
      <c r="B3" s="40">
        <v>259615865.69391987</v>
      </c>
      <c r="C3" s="41"/>
      <c r="D3" s="41"/>
      <c r="E3" s="42"/>
    </row>
    <row r="4" spans="1:5">
      <c r="A4" s="44"/>
      <c r="B4" s="63" t="s">
        <v>27</v>
      </c>
      <c r="C4" s="63"/>
      <c r="D4" s="63"/>
      <c r="E4" s="64"/>
    </row>
    <row r="5" spans="1:5">
      <c r="A5" s="45"/>
      <c r="B5" s="59">
        <v>2022</v>
      </c>
      <c r="C5" s="59">
        <v>2023</v>
      </c>
      <c r="D5" s="59">
        <v>2024</v>
      </c>
      <c r="E5" s="60">
        <v>2025</v>
      </c>
    </row>
    <row r="6" spans="1:5">
      <c r="A6" s="46" t="s">
        <v>28</v>
      </c>
      <c r="B6" s="4">
        <v>35032990.068424836</v>
      </c>
      <c r="C6" s="4">
        <v>14595788.370057192</v>
      </c>
      <c r="D6" s="4">
        <v>0</v>
      </c>
      <c r="E6" s="47">
        <v>0</v>
      </c>
    </row>
    <row r="7" spans="1:5">
      <c r="A7" s="46" t="s">
        <v>29</v>
      </c>
      <c r="B7" s="4">
        <v>0</v>
      </c>
      <c r="C7" s="4">
        <v>2875594.5149990469</v>
      </c>
      <c r="D7" s="4">
        <v>0</v>
      </c>
      <c r="E7" s="47">
        <v>0</v>
      </c>
    </row>
    <row r="8" spans="1:5" ht="14.45" customHeight="1">
      <c r="A8" s="46" t="s">
        <v>30</v>
      </c>
      <c r="B8" s="4">
        <v>0</v>
      </c>
      <c r="C8" s="4">
        <v>0</v>
      </c>
      <c r="D8" s="4">
        <v>29151196.066298541</v>
      </c>
      <c r="E8" s="47">
        <v>0</v>
      </c>
    </row>
    <row r="9" spans="1:5" ht="14.45" customHeight="1">
      <c r="A9" s="46" t="s">
        <v>31</v>
      </c>
      <c r="B9" s="4">
        <v>0</v>
      </c>
      <c r="C9" s="4">
        <v>0</v>
      </c>
      <c r="D9" s="4">
        <v>0</v>
      </c>
      <c r="E9" s="47">
        <v>21839777.668538291</v>
      </c>
    </row>
    <row r="10" spans="1:5" ht="29.45" customHeight="1" thickBot="1">
      <c r="A10" s="48" t="s">
        <v>32</v>
      </c>
      <c r="B10" s="49">
        <f>SUM(B6:B9)</f>
        <v>35032990.068424836</v>
      </c>
      <c r="C10" s="49">
        <f>SUM(C6:C9)</f>
        <v>17471382.885056239</v>
      </c>
      <c r="D10" s="49">
        <f>SUM(D6:D9)</f>
        <v>29151196.066298541</v>
      </c>
      <c r="E10" s="50">
        <f>SUM(E6:E9)</f>
        <v>21839777.668538291</v>
      </c>
    </row>
    <row r="11" spans="1:5" ht="15.75" thickTop="1">
      <c r="A11" s="46"/>
      <c r="B11" s="58"/>
      <c r="C11" s="58"/>
      <c r="D11" s="58"/>
      <c r="E11" s="51"/>
    </row>
    <row r="12" spans="1:5" ht="45">
      <c r="A12" s="52" t="s">
        <v>33</v>
      </c>
      <c r="B12" s="53">
        <f>B10/B3</f>
        <v>0.13494163761827943</v>
      </c>
      <c r="C12" s="19">
        <f>(C10-B10)/(B13)</f>
        <v>-5.9601817010052412E-2</v>
      </c>
      <c r="D12" s="19">
        <f t="shared" ref="D12:E12" si="0">(D10-C10)/(C13)</f>
        <v>3.7420877389616719E-2</v>
      </c>
      <c r="E12" s="54">
        <f t="shared" si="0"/>
        <v>-2.1424056202928227E-2</v>
      </c>
    </row>
    <row r="13" spans="1:5" ht="30.95" customHeight="1">
      <c r="A13" s="52" t="s">
        <v>34</v>
      </c>
      <c r="B13" s="4">
        <f>B3+B10</f>
        <v>294648855.76234472</v>
      </c>
      <c r="C13" s="4">
        <f>B13+C10</f>
        <v>312120238.64740098</v>
      </c>
      <c r="D13" s="4">
        <f>C13+D10</f>
        <v>341271434.71369952</v>
      </c>
      <c r="E13" s="47">
        <f>D13+E10</f>
        <v>363111212.38223779</v>
      </c>
    </row>
    <row r="14" spans="1:5" ht="29.45" customHeight="1" thickBot="1">
      <c r="A14" s="55" t="s">
        <v>35</v>
      </c>
      <c r="B14" s="56">
        <f>(B13-B3)/B3</f>
        <v>0.13494163761827949</v>
      </c>
      <c r="C14" s="56">
        <f>(C13-B3)/B3</f>
        <v>0.20223869143414508</v>
      </c>
      <c r="D14" s="56">
        <f>(D13-C13)/C13</f>
        <v>9.3397327237181665E-2</v>
      </c>
      <c r="E14" s="57">
        <f>(E13-D13)/D13</f>
        <v>6.399532878238158E-2</v>
      </c>
    </row>
  </sheetData>
  <mergeCells count="2">
    <mergeCell ref="B4:E4"/>
    <mergeCell ref="A2:E2"/>
  </mergeCells>
  <pageMargins left="0.7" right="0.7" top="0.75" bottom="0.75" header="0.3" footer="0.3"/>
  <pageSetup scale="47" orientation="landscape" horizontalDpi="1200" verticalDpi="1200"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9DAF34-B3BF-46F9-9C44-094A1AF024B7}">
  <sheetPr>
    <tabColor theme="5" tint="0.39997558519241921"/>
    <pageSetUpPr fitToPage="1"/>
  </sheetPr>
  <dimension ref="A1:W56"/>
  <sheetViews>
    <sheetView view="pageBreakPreview" zoomScaleNormal="100" zoomScaleSheetLayoutView="100" workbookViewId="0">
      <selection activeCell="C24" sqref="C24"/>
    </sheetView>
  </sheetViews>
  <sheetFormatPr defaultRowHeight="15"/>
  <cols>
    <col min="1" max="1" width="38" bestFit="1" customWidth="1"/>
    <col min="2" max="2" width="32.140625" bestFit="1" customWidth="1"/>
    <col min="3" max="3" width="58.7109375" bestFit="1" customWidth="1"/>
    <col min="4" max="4" width="17.7109375" style="5" bestFit="1" customWidth="1"/>
    <col min="5" max="5" width="11" style="4" bestFit="1" customWidth="1"/>
    <col min="6" max="8" width="9.28515625" style="4" bestFit="1" customWidth="1"/>
    <col min="9" max="9" width="11.5703125" style="4" bestFit="1" customWidth="1"/>
    <col min="10" max="10" width="16.85546875" style="5" customWidth="1"/>
    <col min="11" max="11" width="11.5703125" style="5" bestFit="1" customWidth="1"/>
    <col min="12" max="12" width="11" bestFit="1" customWidth="1"/>
    <col min="13" max="13" width="11.28515625" bestFit="1" customWidth="1"/>
    <col min="14" max="17" width="9.28515625" bestFit="1" customWidth="1"/>
    <col min="20" max="23" width="5.5703125" bestFit="1" customWidth="1"/>
  </cols>
  <sheetData>
    <row r="1" spans="1:23">
      <c r="A1" s="1" t="s">
        <v>36</v>
      </c>
      <c r="B1" s="2" t="s">
        <v>37</v>
      </c>
      <c r="C1" s="58"/>
      <c r="D1" s="3"/>
      <c r="L1" s="58"/>
      <c r="M1" s="58"/>
      <c r="N1" s="58"/>
      <c r="O1" s="58"/>
      <c r="P1" s="58"/>
      <c r="Q1" s="58"/>
      <c r="R1" s="58"/>
      <c r="S1" s="58"/>
      <c r="T1" s="58"/>
      <c r="U1" s="58"/>
      <c r="V1" s="58"/>
      <c r="W1" s="58"/>
    </row>
    <row r="2" spans="1:23">
      <c r="A2" s="1" t="s">
        <v>38</v>
      </c>
      <c r="B2" s="2" t="s">
        <v>39</v>
      </c>
      <c r="C2" s="59" t="str">
        <f>CONCATENATE(E3,"-",H3)</f>
        <v>2022-2025</v>
      </c>
      <c r="E2" s="66" t="s">
        <v>40</v>
      </c>
      <c r="F2" s="66"/>
      <c r="G2" s="66"/>
      <c r="H2" s="66"/>
      <c r="L2" s="6"/>
      <c r="M2" s="58"/>
      <c r="N2" s="58"/>
      <c r="O2" s="58"/>
      <c r="P2" s="58"/>
      <c r="Q2" s="58"/>
      <c r="R2" s="58"/>
      <c r="S2" s="58"/>
      <c r="T2" s="58"/>
      <c r="U2" s="58"/>
      <c r="V2" s="58"/>
      <c r="W2" s="58"/>
    </row>
    <row r="3" spans="1:23" s="7" customFormat="1" ht="60">
      <c r="A3" s="7" t="s">
        <v>41</v>
      </c>
      <c r="B3" s="7" t="s">
        <v>42</v>
      </c>
      <c r="C3" s="7" t="s">
        <v>43</v>
      </c>
      <c r="D3" s="7" t="s">
        <v>44</v>
      </c>
      <c r="E3" s="7">
        <v>2022</v>
      </c>
      <c r="F3" s="7">
        <v>2023</v>
      </c>
      <c r="G3" s="7">
        <v>2024</v>
      </c>
      <c r="H3" s="7">
        <v>2025</v>
      </c>
      <c r="I3" s="8" t="s">
        <v>45</v>
      </c>
      <c r="J3" s="7" t="s">
        <v>46</v>
      </c>
      <c r="K3" s="7" t="s">
        <v>47</v>
      </c>
      <c r="T3" s="7">
        <v>2022</v>
      </c>
      <c r="U3" s="7">
        <v>2023</v>
      </c>
      <c r="V3" s="7">
        <v>2024</v>
      </c>
      <c r="W3" s="7">
        <v>2025</v>
      </c>
    </row>
    <row r="4" spans="1:23">
      <c r="A4" s="9" t="s">
        <v>48</v>
      </c>
      <c r="B4" s="9" t="s">
        <v>49</v>
      </c>
      <c r="C4" s="9" t="s">
        <v>50</v>
      </c>
      <c r="D4" s="10"/>
      <c r="E4" s="11">
        <v>7389261.9169639293</v>
      </c>
      <c r="F4" s="11"/>
      <c r="G4" s="11"/>
      <c r="H4" s="11"/>
      <c r="I4" s="12">
        <v>44188</v>
      </c>
      <c r="J4" s="12">
        <v>44197</v>
      </c>
      <c r="K4" s="10" t="s">
        <v>51</v>
      </c>
      <c r="L4" s="6"/>
      <c r="M4" s="58"/>
      <c r="N4" s="58"/>
      <c r="O4" s="58"/>
      <c r="P4" s="58"/>
      <c r="Q4" s="58"/>
      <c r="R4" s="58"/>
      <c r="S4" s="58"/>
      <c r="T4" s="58"/>
      <c r="U4" s="58"/>
      <c r="V4" s="58"/>
      <c r="W4" s="58"/>
    </row>
    <row r="5" spans="1:23">
      <c r="A5" s="13" t="s">
        <v>28</v>
      </c>
      <c r="B5" s="13" t="s">
        <v>52</v>
      </c>
      <c r="C5" s="13" t="s">
        <v>53</v>
      </c>
      <c r="D5" s="14" t="s">
        <v>54</v>
      </c>
      <c r="E5" s="15">
        <v>293406.71233764291</v>
      </c>
      <c r="F5" s="15"/>
      <c r="G5" s="15"/>
      <c r="H5" s="15"/>
      <c r="I5" s="16">
        <v>44579</v>
      </c>
      <c r="J5" s="16">
        <v>44624</v>
      </c>
      <c r="K5" s="14" t="s">
        <v>51</v>
      </c>
      <c r="L5" s="6"/>
      <c r="M5" s="5" t="s">
        <v>28</v>
      </c>
      <c r="N5" s="4">
        <f>SUMIF($A$5:$A52,$M5,E$5:E52)</f>
        <v>293406.71233764291</v>
      </c>
      <c r="O5" s="4">
        <f>SUMIF($A$5:$A52,$M5,F$5:F52)</f>
        <v>399937.72844337765</v>
      </c>
      <c r="P5" s="4">
        <f>SUMIF($A$5:$A52,$M5,G$5:G52)</f>
        <v>0</v>
      </c>
      <c r="Q5" s="4">
        <f>SUMIF($A$5:$A52,$M5,H$5:H52)</f>
        <v>0</v>
      </c>
      <c r="R5" s="58"/>
      <c r="S5" s="58"/>
      <c r="T5" s="58"/>
      <c r="U5" s="58"/>
      <c r="V5" s="58"/>
      <c r="W5" s="58"/>
    </row>
    <row r="6" spans="1:23">
      <c r="A6" s="13" t="s">
        <v>28</v>
      </c>
      <c r="B6" s="13" t="s">
        <v>55</v>
      </c>
      <c r="C6" s="13" t="s">
        <v>56</v>
      </c>
      <c r="D6" s="14" t="s">
        <v>57</v>
      </c>
      <c r="E6" s="15"/>
      <c r="F6" s="15"/>
      <c r="G6" s="15"/>
      <c r="H6" s="15"/>
      <c r="I6" s="16">
        <v>44760</v>
      </c>
      <c r="J6" s="16">
        <v>44791</v>
      </c>
      <c r="K6" s="16" t="s">
        <v>51</v>
      </c>
      <c r="L6" s="58"/>
      <c r="M6" s="5" t="s">
        <v>29</v>
      </c>
      <c r="N6" s="4">
        <f>SUMIF($A$5:$A53,$M6,E$5:E53)</f>
        <v>0</v>
      </c>
      <c r="O6" s="4">
        <f>SUMIF($A$5:$A53,$M6,F$5:F53)</f>
        <v>0</v>
      </c>
      <c r="P6" s="4">
        <f>SUMIF($A$5:$A53,$M6,G$5:G53)</f>
        <v>0</v>
      </c>
      <c r="Q6" s="4">
        <f>SUMIF($A$5:$A53,$M6,H$5:H53)</f>
        <v>0</v>
      </c>
      <c r="R6" s="58"/>
      <c r="S6" s="58"/>
      <c r="T6" s="58"/>
      <c r="U6" s="58"/>
      <c r="V6" s="58"/>
      <c r="W6" s="58"/>
    </row>
    <row r="7" spans="1:23">
      <c r="A7" s="13" t="s">
        <v>28</v>
      </c>
      <c r="B7" s="13" t="s">
        <v>58</v>
      </c>
      <c r="C7" s="13" t="s">
        <v>59</v>
      </c>
      <c r="D7" s="14" t="s">
        <v>57</v>
      </c>
      <c r="E7" s="15"/>
      <c r="F7" s="15"/>
      <c r="G7" s="15"/>
      <c r="H7" s="15"/>
      <c r="I7" s="16">
        <v>44805</v>
      </c>
      <c r="J7" s="16">
        <v>44805</v>
      </c>
      <c r="K7" s="16" t="s">
        <v>51</v>
      </c>
      <c r="L7" s="58"/>
      <c r="M7" s="5" t="s">
        <v>30</v>
      </c>
      <c r="N7" s="4">
        <f>SUMIF($A$5:$A53,$M7,E$5:E53)</f>
        <v>0</v>
      </c>
      <c r="O7" s="4">
        <f>SUMIF($A$5:$A53,$M7,F$5:F53)</f>
        <v>0</v>
      </c>
      <c r="P7" s="4">
        <f>SUMIF($A$5:$A53,$M7,G$5:G53)</f>
        <v>929309.59414777718</v>
      </c>
      <c r="Q7" s="4">
        <f>SUMIF($A$5:$A53,$M7,H$5:H53)</f>
        <v>0</v>
      </c>
      <c r="R7" s="58"/>
      <c r="S7" s="58"/>
      <c r="T7" s="58"/>
      <c r="U7" s="58"/>
      <c r="V7" s="58"/>
      <c r="W7" s="58"/>
    </row>
    <row r="8" spans="1:23">
      <c r="A8" s="13" t="s">
        <v>28</v>
      </c>
      <c r="B8" s="13" t="s">
        <v>60</v>
      </c>
      <c r="C8" s="13" t="s">
        <v>61</v>
      </c>
      <c r="D8" s="14" t="s">
        <v>54</v>
      </c>
      <c r="E8" s="15"/>
      <c r="F8" s="15">
        <v>367480.54857195728</v>
      </c>
      <c r="G8" s="15"/>
      <c r="H8" s="15"/>
      <c r="I8" s="16">
        <v>44880</v>
      </c>
      <c r="J8" s="16">
        <v>44927</v>
      </c>
      <c r="K8" s="16" t="s">
        <v>51</v>
      </c>
      <c r="L8" s="6"/>
      <c r="M8" s="5" t="s">
        <v>31</v>
      </c>
      <c r="N8" s="4">
        <f>SUMIF($A$5:$A57,$M8,E$5:E57)</f>
        <v>0</v>
      </c>
      <c r="O8" s="4">
        <f>SUMIF($A$5:$A57,$M8,F$5:F57)</f>
        <v>0</v>
      </c>
      <c r="P8" s="4">
        <f>SUMIF($A$5:$A57,$M8,G$5:G57)</f>
        <v>0</v>
      </c>
      <c r="Q8" s="4">
        <f>SUMIF($A$5:$A57,$M8,H$5:H57)</f>
        <v>544598.33484679833</v>
      </c>
      <c r="R8" s="58"/>
      <c r="S8" s="58"/>
      <c r="T8" s="58"/>
      <c r="U8" s="58"/>
      <c r="V8" s="58"/>
      <c r="W8" s="58"/>
    </row>
    <row r="9" spans="1:23">
      <c r="A9" s="13" t="s">
        <v>28</v>
      </c>
      <c r="B9" s="13" t="s">
        <v>60</v>
      </c>
      <c r="C9" s="13" t="s">
        <v>62</v>
      </c>
      <c r="D9" s="14" t="s">
        <v>57</v>
      </c>
      <c r="E9" s="15"/>
      <c r="F9" s="15"/>
      <c r="G9" s="15"/>
      <c r="H9" s="15"/>
      <c r="I9" s="16">
        <v>44880</v>
      </c>
      <c r="J9" s="16">
        <v>44927</v>
      </c>
      <c r="K9" s="14" t="s">
        <v>51</v>
      </c>
      <c r="L9" s="58"/>
      <c r="M9" s="58"/>
      <c r="N9" s="58"/>
      <c r="O9" s="58"/>
      <c r="P9" s="58"/>
      <c r="Q9" s="58"/>
      <c r="R9" s="58"/>
      <c r="S9" s="58"/>
      <c r="T9" s="58"/>
      <c r="U9" s="58"/>
      <c r="V9" s="58"/>
      <c r="W9" s="58"/>
    </row>
    <row r="10" spans="1:23">
      <c r="A10" s="13" t="s">
        <v>28</v>
      </c>
      <c r="B10" s="13" t="s">
        <v>63</v>
      </c>
      <c r="C10" s="13" t="s">
        <v>64</v>
      </c>
      <c r="D10" s="14" t="s">
        <v>57</v>
      </c>
      <c r="E10" s="15"/>
      <c r="F10" s="15"/>
      <c r="G10" s="15"/>
      <c r="H10" s="15"/>
      <c r="I10" s="16">
        <v>44917</v>
      </c>
      <c r="J10" s="16">
        <v>44927</v>
      </c>
      <c r="K10" s="14" t="s">
        <v>51</v>
      </c>
      <c r="L10" s="58"/>
      <c r="M10" s="58"/>
      <c r="N10" s="58"/>
      <c r="O10" s="58"/>
      <c r="P10" s="58"/>
      <c r="Q10" s="58"/>
      <c r="R10" s="58"/>
      <c r="S10" s="58"/>
      <c r="T10" s="58"/>
      <c r="U10" s="58"/>
      <c r="V10" s="58"/>
      <c r="W10" s="58"/>
    </row>
    <row r="11" spans="1:23">
      <c r="A11" s="13" t="s">
        <v>28</v>
      </c>
      <c r="B11" s="13" t="s">
        <v>65</v>
      </c>
      <c r="C11" s="13" t="s">
        <v>66</v>
      </c>
      <c r="D11" s="14" t="s">
        <v>54</v>
      </c>
      <c r="E11" s="15"/>
      <c r="F11" s="15">
        <v>32457.179871420376</v>
      </c>
      <c r="G11" s="15"/>
      <c r="H11" s="15"/>
      <c r="I11" s="16">
        <v>44974</v>
      </c>
      <c r="J11" s="16">
        <v>45004</v>
      </c>
      <c r="K11" s="14" t="s">
        <v>51</v>
      </c>
      <c r="L11" s="6"/>
      <c r="M11" s="58"/>
      <c r="N11" s="58"/>
      <c r="O11" s="58"/>
      <c r="P11" s="58"/>
      <c r="Q11" s="58"/>
      <c r="R11" s="58"/>
      <c r="S11" s="58"/>
      <c r="T11" s="58"/>
      <c r="U11" s="58"/>
      <c r="V11" s="58"/>
      <c r="W11" s="58"/>
    </row>
    <row r="12" spans="1:23">
      <c r="A12" s="13" t="s">
        <v>28</v>
      </c>
      <c r="B12" s="13" t="s">
        <v>67</v>
      </c>
      <c r="C12" s="13" t="s">
        <v>68</v>
      </c>
      <c r="D12" s="14" t="s">
        <v>57</v>
      </c>
      <c r="E12" s="15"/>
      <c r="F12" s="15"/>
      <c r="G12" s="15"/>
      <c r="H12" s="15"/>
      <c r="I12" s="16">
        <v>45019</v>
      </c>
      <c r="J12" s="16">
        <v>45019</v>
      </c>
      <c r="K12" s="14" t="s">
        <v>51</v>
      </c>
      <c r="L12" s="58"/>
      <c r="M12" s="5"/>
      <c r="N12" s="58"/>
      <c r="O12" s="58"/>
      <c r="P12" s="58"/>
      <c r="Q12" s="58"/>
      <c r="R12" s="58"/>
      <c r="S12" s="58"/>
      <c r="T12" s="58"/>
      <c r="U12" s="58"/>
      <c r="V12" s="58"/>
      <c r="W12" s="58"/>
    </row>
    <row r="13" spans="1:23">
      <c r="A13" s="13" t="s">
        <v>29</v>
      </c>
      <c r="B13" s="13" t="s">
        <v>69</v>
      </c>
      <c r="C13" s="13" t="s">
        <v>70</v>
      </c>
      <c r="D13" s="14" t="s">
        <v>57</v>
      </c>
      <c r="E13" s="15"/>
      <c r="F13" s="15"/>
      <c r="G13" s="15"/>
      <c r="H13" s="15"/>
      <c r="I13" s="16">
        <v>45086</v>
      </c>
      <c r="J13" s="16">
        <v>45116</v>
      </c>
      <c r="K13" s="14" t="s">
        <v>51</v>
      </c>
      <c r="L13" s="58"/>
      <c r="M13" s="5"/>
      <c r="N13" s="58"/>
      <c r="O13" s="58"/>
      <c r="P13" s="58"/>
      <c r="Q13" s="58"/>
      <c r="R13" s="58"/>
      <c r="S13" s="58"/>
      <c r="T13" s="58"/>
      <c r="U13" s="58"/>
      <c r="V13" s="58"/>
      <c r="W13" s="58"/>
    </row>
    <row r="14" spans="1:23">
      <c r="A14" s="13" t="s">
        <v>31</v>
      </c>
      <c r="B14" s="13" t="s">
        <v>71</v>
      </c>
      <c r="C14" s="13" t="s">
        <v>9</v>
      </c>
      <c r="D14" s="14" t="s">
        <v>54</v>
      </c>
      <c r="E14" s="15"/>
      <c r="F14" s="15"/>
      <c r="G14" s="15"/>
      <c r="H14" s="15"/>
      <c r="I14" s="16"/>
      <c r="J14" s="16">
        <v>45138</v>
      </c>
      <c r="K14" s="14" t="s">
        <v>51</v>
      </c>
      <c r="L14" s="58"/>
      <c r="M14" s="58"/>
      <c r="N14" s="58"/>
      <c r="O14" s="58"/>
      <c r="P14" s="58"/>
      <c r="Q14" s="58"/>
      <c r="R14" s="58"/>
      <c r="S14" s="58"/>
      <c r="T14" s="58"/>
      <c r="U14" s="58"/>
      <c r="V14" s="58"/>
      <c r="W14" s="58"/>
    </row>
    <row r="15" spans="1:23">
      <c r="A15" s="13" t="s">
        <v>30</v>
      </c>
      <c r="B15" s="13" t="s">
        <v>72</v>
      </c>
      <c r="C15" s="13" t="s">
        <v>73</v>
      </c>
      <c r="D15" s="14" t="s">
        <v>54</v>
      </c>
      <c r="E15" s="15"/>
      <c r="F15" s="15"/>
      <c r="G15" s="15">
        <v>929309.59414777718</v>
      </c>
      <c r="H15" s="15"/>
      <c r="I15" s="16"/>
      <c r="J15" s="16">
        <v>45292</v>
      </c>
      <c r="K15" s="14"/>
      <c r="L15" s="6"/>
      <c r="M15" s="58"/>
      <c r="N15" s="58"/>
      <c r="O15" s="58"/>
      <c r="P15" s="58"/>
      <c r="Q15" s="58"/>
      <c r="R15" s="58"/>
      <c r="S15" s="58"/>
      <c r="T15" s="58"/>
      <c r="U15" s="58"/>
      <c r="V15" s="58"/>
      <c r="W15" s="58"/>
    </row>
    <row r="16" spans="1:23">
      <c r="A16" s="13" t="s">
        <v>31</v>
      </c>
      <c r="B16" s="13" t="s">
        <v>71</v>
      </c>
      <c r="C16" s="13" t="s">
        <v>74</v>
      </c>
      <c r="D16" s="14" t="s">
        <v>57</v>
      </c>
      <c r="E16" s="15"/>
      <c r="F16" s="15"/>
      <c r="G16" s="15"/>
      <c r="H16" s="15"/>
      <c r="I16" s="16"/>
      <c r="J16" s="14"/>
      <c r="K16" s="14"/>
      <c r="L16" s="58"/>
      <c r="M16" s="58"/>
      <c r="N16" s="58"/>
      <c r="O16" s="58"/>
      <c r="P16" s="58"/>
      <c r="Q16" s="58"/>
      <c r="R16" s="58"/>
      <c r="S16" s="58"/>
      <c r="T16" s="58"/>
      <c r="U16" s="58"/>
      <c r="V16" s="58"/>
      <c r="W16" s="58"/>
    </row>
    <row r="17" spans="1:12">
      <c r="A17" s="13" t="s">
        <v>31</v>
      </c>
      <c r="B17" s="13" t="s">
        <v>71</v>
      </c>
      <c r="C17" s="13" t="s">
        <v>75</v>
      </c>
      <c r="D17" s="14" t="s">
        <v>57</v>
      </c>
      <c r="E17" s="15"/>
      <c r="F17" s="15"/>
      <c r="G17" s="15"/>
      <c r="H17" s="15"/>
      <c r="I17" s="16"/>
      <c r="J17" s="14"/>
      <c r="K17" s="14"/>
      <c r="L17" s="58"/>
    </row>
    <row r="18" spans="1:12">
      <c r="A18" s="13" t="s">
        <v>31</v>
      </c>
      <c r="B18" s="13" t="s">
        <v>71</v>
      </c>
      <c r="C18" s="13" t="s">
        <v>76</v>
      </c>
      <c r="D18" s="14" t="s">
        <v>57</v>
      </c>
      <c r="E18" s="15"/>
      <c r="F18" s="15"/>
      <c r="G18" s="15"/>
      <c r="H18" s="15"/>
      <c r="I18" s="16"/>
      <c r="J18" s="14"/>
      <c r="K18" s="14"/>
      <c r="L18" s="58"/>
    </row>
    <row r="19" spans="1:12">
      <c r="A19" s="13" t="s">
        <v>31</v>
      </c>
      <c r="B19" s="13" t="s">
        <v>71</v>
      </c>
      <c r="C19" s="13" t="s">
        <v>77</v>
      </c>
      <c r="D19" s="14" t="s">
        <v>54</v>
      </c>
      <c r="E19" s="15"/>
      <c r="F19" s="15"/>
      <c r="G19" s="15"/>
      <c r="H19" s="15"/>
      <c r="I19" s="16"/>
      <c r="J19" s="14"/>
      <c r="K19" s="14"/>
      <c r="L19" s="58"/>
    </row>
    <row r="20" spans="1:12">
      <c r="A20" s="13" t="s">
        <v>31</v>
      </c>
      <c r="B20" s="13" t="s">
        <v>72</v>
      </c>
      <c r="C20" s="13" t="s">
        <v>78</v>
      </c>
      <c r="D20" s="14" t="s">
        <v>54</v>
      </c>
      <c r="E20" s="15"/>
      <c r="F20" s="15"/>
      <c r="G20" s="15"/>
      <c r="H20" s="15">
        <v>544598.33484679833</v>
      </c>
      <c r="I20" s="15"/>
      <c r="J20" s="16">
        <v>45658</v>
      </c>
      <c r="K20" s="14"/>
      <c r="L20" s="6"/>
    </row>
    <row r="21" spans="1:12">
      <c r="A21" s="13" t="s">
        <v>31</v>
      </c>
      <c r="B21" s="13" t="s">
        <v>71</v>
      </c>
      <c r="C21" s="13" t="s">
        <v>62</v>
      </c>
      <c r="D21" s="14" t="s">
        <v>57</v>
      </c>
      <c r="E21" s="15"/>
      <c r="F21" s="15"/>
      <c r="G21" s="15"/>
      <c r="H21" s="15"/>
      <c r="I21" s="15"/>
      <c r="J21" s="14"/>
      <c r="K21" s="14"/>
      <c r="L21" s="58"/>
    </row>
    <row r="22" spans="1:12">
      <c r="A22" s="13" t="s">
        <v>31</v>
      </c>
      <c r="B22" s="13" t="s">
        <v>71</v>
      </c>
      <c r="C22" s="13" t="s">
        <v>77</v>
      </c>
      <c r="D22" s="14" t="s">
        <v>54</v>
      </c>
      <c r="E22" s="15"/>
      <c r="F22" s="15"/>
      <c r="G22" s="15"/>
      <c r="H22" s="15"/>
      <c r="I22" s="15"/>
      <c r="J22" s="14"/>
      <c r="K22" s="14"/>
      <c r="L22" s="58"/>
    </row>
    <row r="23" spans="1:12">
      <c r="A23" s="13"/>
      <c r="B23" s="13"/>
      <c r="C23" s="13"/>
      <c r="D23" s="14"/>
      <c r="E23" s="15"/>
      <c r="F23" s="15"/>
      <c r="G23" s="15"/>
      <c r="H23" s="15"/>
      <c r="I23" s="15"/>
      <c r="J23" s="14"/>
      <c r="K23" s="14"/>
      <c r="L23" s="58"/>
    </row>
    <row r="24" spans="1:12">
      <c r="A24" s="13"/>
      <c r="B24" s="13"/>
      <c r="C24" s="13"/>
      <c r="D24" s="14"/>
      <c r="E24" s="15"/>
      <c r="F24" s="15"/>
      <c r="G24" s="15"/>
      <c r="H24" s="15"/>
      <c r="I24" s="15"/>
      <c r="J24" s="14"/>
      <c r="K24" s="14"/>
      <c r="L24" s="58"/>
    </row>
    <row r="25" spans="1:12">
      <c r="A25" s="13"/>
      <c r="B25" s="13"/>
      <c r="C25" s="13"/>
      <c r="D25" s="14"/>
      <c r="E25" s="15"/>
      <c r="F25" s="15"/>
      <c r="G25" s="15"/>
      <c r="H25" s="15"/>
      <c r="I25" s="15"/>
      <c r="J25" s="14"/>
      <c r="K25" s="14"/>
      <c r="L25" s="58"/>
    </row>
    <row r="26" spans="1:12">
      <c r="A26" s="13"/>
      <c r="B26" s="13"/>
      <c r="C26" s="13"/>
      <c r="D26" s="14"/>
      <c r="E26" s="15"/>
      <c r="F26" s="15"/>
      <c r="G26" s="15"/>
      <c r="H26" s="15"/>
      <c r="I26" s="15"/>
      <c r="J26" s="14"/>
      <c r="K26" s="14"/>
      <c r="L26" s="58"/>
    </row>
    <row r="27" spans="1:12">
      <c r="A27" s="13"/>
      <c r="B27" s="13"/>
      <c r="C27" s="13"/>
      <c r="D27" s="14"/>
      <c r="E27" s="15"/>
      <c r="F27" s="15"/>
      <c r="G27" s="15"/>
      <c r="H27" s="15"/>
      <c r="I27" s="15"/>
      <c r="J27" s="14"/>
      <c r="K27" s="14"/>
      <c r="L27" s="58"/>
    </row>
    <row r="28" spans="1:12">
      <c r="A28" s="13"/>
      <c r="B28" s="13"/>
      <c r="C28" s="13"/>
      <c r="D28" s="14"/>
      <c r="E28" s="15"/>
      <c r="F28" s="15"/>
      <c r="G28" s="15"/>
      <c r="H28" s="15"/>
      <c r="I28" s="15"/>
      <c r="J28" s="14"/>
      <c r="K28" s="14"/>
      <c r="L28" s="58"/>
    </row>
    <row r="29" spans="1:12">
      <c r="A29" s="13"/>
      <c r="B29" s="13"/>
      <c r="C29" s="13"/>
      <c r="D29" s="14"/>
      <c r="E29" s="15"/>
      <c r="F29" s="15"/>
      <c r="G29" s="15"/>
      <c r="H29" s="15"/>
      <c r="I29" s="15"/>
      <c r="J29" s="14"/>
      <c r="K29" s="14"/>
      <c r="L29" s="58"/>
    </row>
    <row r="30" spans="1:12">
      <c r="A30" s="13"/>
      <c r="B30" s="13"/>
      <c r="C30" s="13"/>
      <c r="D30" s="14"/>
      <c r="E30" s="15"/>
      <c r="F30" s="15"/>
      <c r="G30" s="15"/>
      <c r="H30" s="15"/>
      <c r="I30" s="15"/>
      <c r="J30" s="14"/>
      <c r="K30" s="14"/>
      <c r="L30" s="58"/>
    </row>
    <row r="31" spans="1:12">
      <c r="A31" s="13"/>
      <c r="B31" s="13"/>
      <c r="C31" s="13"/>
      <c r="D31" s="14"/>
      <c r="E31" s="15"/>
      <c r="F31" s="15"/>
      <c r="G31" s="15"/>
      <c r="H31" s="15"/>
      <c r="I31" s="15"/>
      <c r="J31" s="14"/>
      <c r="K31" s="14"/>
      <c r="L31" s="58"/>
    </row>
    <row r="32" spans="1:12">
      <c r="A32" s="13"/>
      <c r="B32" s="13"/>
      <c r="C32" s="13"/>
      <c r="D32" s="14"/>
      <c r="E32" s="15"/>
      <c r="F32" s="15"/>
      <c r="G32" s="15"/>
      <c r="H32" s="15"/>
      <c r="I32" s="15"/>
      <c r="J32" s="14"/>
      <c r="K32" s="14"/>
      <c r="L32" s="58"/>
    </row>
    <row r="33" spans="1:11">
      <c r="A33" s="13"/>
      <c r="B33" s="13"/>
      <c r="C33" s="13"/>
      <c r="D33" s="14"/>
      <c r="E33" s="15"/>
      <c r="F33" s="15"/>
      <c r="G33" s="15"/>
      <c r="H33" s="15"/>
      <c r="I33" s="15"/>
      <c r="J33" s="14"/>
      <c r="K33" s="14"/>
    </row>
    <row r="34" spans="1:11">
      <c r="A34" s="13"/>
      <c r="B34" s="13"/>
      <c r="C34" s="13"/>
      <c r="D34" s="14"/>
      <c r="E34" s="15"/>
      <c r="F34" s="15"/>
      <c r="G34" s="15"/>
      <c r="H34" s="15"/>
      <c r="I34" s="15"/>
      <c r="J34" s="14"/>
      <c r="K34" s="14"/>
    </row>
    <row r="35" spans="1:11">
      <c r="A35" s="13"/>
      <c r="B35" s="13"/>
      <c r="C35" s="13"/>
      <c r="D35" s="14"/>
      <c r="E35" s="15"/>
      <c r="F35" s="15"/>
      <c r="G35" s="15"/>
      <c r="H35" s="15"/>
      <c r="I35" s="15"/>
      <c r="J35" s="14"/>
      <c r="K35" s="14"/>
    </row>
    <row r="36" spans="1:11">
      <c r="A36" s="13"/>
      <c r="B36" s="13"/>
      <c r="C36" s="13"/>
      <c r="D36" s="14"/>
      <c r="E36" s="15"/>
      <c r="F36" s="15"/>
      <c r="G36" s="15"/>
      <c r="H36" s="15"/>
      <c r="I36" s="15"/>
      <c r="J36" s="14"/>
      <c r="K36" s="14"/>
    </row>
    <row r="37" spans="1:11">
      <c r="A37" s="13"/>
      <c r="B37" s="13"/>
      <c r="C37" s="13"/>
      <c r="D37" s="14"/>
      <c r="E37" s="15"/>
      <c r="F37" s="15"/>
      <c r="G37" s="15"/>
      <c r="H37" s="15"/>
      <c r="I37" s="15"/>
      <c r="J37" s="14"/>
      <c r="K37" s="14"/>
    </row>
    <row r="38" spans="1:11">
      <c r="A38" s="13"/>
      <c r="B38" s="13"/>
      <c r="C38" s="13"/>
      <c r="D38" s="14"/>
      <c r="E38" s="15"/>
      <c r="F38" s="15"/>
      <c r="G38" s="15"/>
      <c r="H38" s="15"/>
      <c r="I38" s="15"/>
      <c r="J38" s="14"/>
      <c r="K38" s="14"/>
    </row>
    <row r="39" spans="1:11">
      <c r="A39" s="13"/>
      <c r="B39" s="13"/>
      <c r="C39" s="13"/>
      <c r="D39" s="14"/>
      <c r="E39" s="15"/>
      <c r="F39" s="15"/>
      <c r="G39" s="15"/>
      <c r="H39" s="15"/>
      <c r="I39" s="15"/>
      <c r="J39" s="14"/>
      <c r="K39" s="14"/>
    </row>
    <row r="40" spans="1:11">
      <c r="A40" s="13"/>
      <c r="B40" s="13"/>
      <c r="C40" s="13"/>
      <c r="D40" s="14"/>
      <c r="E40" s="15"/>
      <c r="F40" s="15"/>
      <c r="G40" s="15"/>
      <c r="H40" s="15"/>
      <c r="I40" s="15"/>
      <c r="J40" s="14"/>
      <c r="K40" s="14"/>
    </row>
    <row r="41" spans="1:11">
      <c r="A41" s="13"/>
      <c r="B41" s="13"/>
      <c r="C41" s="13"/>
      <c r="D41" s="14"/>
      <c r="E41" s="15"/>
      <c r="F41" s="15"/>
      <c r="G41" s="15"/>
      <c r="H41" s="15"/>
      <c r="I41" s="15"/>
      <c r="J41" s="14"/>
      <c r="K41" s="14"/>
    </row>
    <row r="42" spans="1:11">
      <c r="A42" s="13"/>
      <c r="B42" s="13"/>
      <c r="C42" s="13"/>
      <c r="D42" s="14"/>
      <c r="E42" s="15"/>
      <c r="F42" s="15"/>
      <c r="G42" s="15"/>
      <c r="H42" s="15"/>
      <c r="I42" s="15"/>
      <c r="J42" s="14"/>
      <c r="K42" s="14"/>
    </row>
    <row r="43" spans="1:11">
      <c r="A43" s="13"/>
      <c r="B43" s="13"/>
      <c r="C43" s="13"/>
      <c r="D43" s="14"/>
      <c r="E43" s="15"/>
      <c r="F43" s="15"/>
      <c r="G43" s="15"/>
      <c r="H43" s="15"/>
      <c r="I43" s="15"/>
      <c r="J43" s="14"/>
      <c r="K43" s="14"/>
    </row>
    <row r="44" spans="1:11">
      <c r="A44" s="13"/>
      <c r="B44" s="13"/>
      <c r="C44" s="13"/>
      <c r="D44" s="14"/>
      <c r="E44" s="15"/>
      <c r="F44" s="15"/>
      <c r="G44" s="15"/>
      <c r="H44" s="15"/>
      <c r="I44" s="15"/>
      <c r="J44" s="14"/>
      <c r="K44" s="14"/>
    </row>
    <row r="45" spans="1:11">
      <c r="A45" s="13"/>
      <c r="B45" s="13"/>
      <c r="C45" s="13"/>
      <c r="D45" s="14"/>
      <c r="E45" s="15"/>
      <c r="F45" s="15"/>
      <c r="G45" s="15"/>
      <c r="H45" s="15"/>
      <c r="I45" s="15"/>
      <c r="J45" s="14"/>
      <c r="K45" s="14"/>
    </row>
    <row r="46" spans="1:11">
      <c r="A46" s="13"/>
      <c r="B46" s="13"/>
      <c r="C46" s="13"/>
      <c r="D46" s="14"/>
      <c r="E46" s="15"/>
      <c r="F46" s="15"/>
      <c r="G46" s="15"/>
      <c r="H46" s="15"/>
      <c r="I46" s="15"/>
      <c r="J46" s="14"/>
      <c r="K46" s="14"/>
    </row>
    <row r="47" spans="1:11">
      <c r="A47" s="13"/>
      <c r="B47" s="13"/>
      <c r="C47" s="13"/>
      <c r="D47" s="14"/>
      <c r="E47" s="15"/>
      <c r="F47" s="15"/>
      <c r="G47" s="15"/>
      <c r="H47" s="15"/>
      <c r="I47" s="15"/>
      <c r="J47" s="14"/>
      <c r="K47" s="14"/>
    </row>
    <row r="48" spans="1:11">
      <c r="A48" s="13"/>
      <c r="B48" s="13"/>
      <c r="C48" s="13"/>
      <c r="D48" s="14"/>
      <c r="E48" s="15"/>
      <c r="F48" s="15"/>
      <c r="G48" s="15"/>
      <c r="H48" s="15"/>
      <c r="I48" s="15"/>
      <c r="J48" s="14"/>
      <c r="K48" s="14"/>
    </row>
    <row r="49" spans="1:11">
      <c r="A49" s="13"/>
      <c r="B49" s="13"/>
      <c r="C49" s="13"/>
      <c r="D49" s="14"/>
      <c r="E49" s="15"/>
      <c r="F49" s="15"/>
      <c r="G49" s="15"/>
      <c r="H49" s="15"/>
      <c r="I49" s="15"/>
      <c r="J49" s="14"/>
      <c r="K49" s="14"/>
    </row>
    <row r="50" spans="1:11">
      <c r="A50" s="13"/>
      <c r="B50" s="13"/>
      <c r="C50" s="13"/>
      <c r="D50" s="14"/>
      <c r="E50" s="15"/>
      <c r="F50" s="15"/>
      <c r="G50" s="15"/>
      <c r="H50" s="15"/>
      <c r="I50" s="15"/>
      <c r="J50" s="14"/>
      <c r="K50" s="14"/>
    </row>
    <row r="51" spans="1:11">
      <c r="A51" s="13"/>
      <c r="B51" s="13"/>
      <c r="C51" s="13"/>
      <c r="D51" s="14"/>
      <c r="E51" s="15"/>
      <c r="F51" s="15"/>
      <c r="G51" s="15"/>
      <c r="H51" s="15"/>
      <c r="I51" s="15"/>
      <c r="J51" s="14"/>
      <c r="K51" s="14"/>
    </row>
    <row r="52" spans="1:11">
      <c r="A52" s="13"/>
      <c r="B52" s="13"/>
      <c r="C52" s="13"/>
      <c r="D52" s="14"/>
      <c r="E52" s="15"/>
      <c r="F52" s="15"/>
      <c r="G52" s="15"/>
      <c r="H52" s="15"/>
      <c r="I52" s="15"/>
      <c r="J52" s="14"/>
      <c r="K52" s="14"/>
    </row>
    <row r="53" spans="1:11">
      <c r="A53" s="17" t="s">
        <v>79</v>
      </c>
      <c r="B53" s="17" t="s">
        <v>79</v>
      </c>
      <c r="C53" s="17" t="s">
        <v>79</v>
      </c>
      <c r="D53" s="17" t="s">
        <v>79</v>
      </c>
      <c r="E53" s="17"/>
      <c r="F53" s="17"/>
      <c r="G53" s="17"/>
      <c r="H53" s="17"/>
      <c r="I53" s="17"/>
      <c r="J53" s="17" t="s">
        <v>79</v>
      </c>
      <c r="K53" s="17" t="s">
        <v>79</v>
      </c>
    </row>
    <row r="54" spans="1:11">
      <c r="A54" s="58"/>
      <c r="B54" s="58"/>
      <c r="C54" s="58"/>
      <c r="D54" s="18" t="s">
        <v>80</v>
      </c>
      <c r="E54" s="4">
        <f>SUM(E5:E52)</f>
        <v>293406.71233764291</v>
      </c>
      <c r="F54" s="4">
        <f>SUM(F5:F52)</f>
        <v>399937.72844337765</v>
      </c>
      <c r="G54" s="4">
        <f>SUM(G5:G52)</f>
        <v>929309.59414777718</v>
      </c>
      <c r="H54" s="4">
        <f>SUM(H5:H52)</f>
        <v>544598.33484679833</v>
      </c>
    </row>
    <row r="55" spans="1:11">
      <c r="A55" s="58"/>
      <c r="B55" s="58"/>
      <c r="C55" s="58"/>
      <c r="D55" s="18"/>
      <c r="E55" s="19"/>
      <c r="F55" s="20"/>
      <c r="G55" s="21"/>
      <c r="H55" s="21"/>
    </row>
    <row r="56" spans="1:11">
      <c r="A56" s="58"/>
      <c r="B56" s="58"/>
      <c r="C56" s="58" t="s">
        <v>81</v>
      </c>
      <c r="D56" s="22"/>
      <c r="E56" s="19"/>
      <c r="F56" s="19"/>
    </row>
  </sheetData>
  <mergeCells count="1">
    <mergeCell ref="E2:H2"/>
  </mergeCells>
  <pageMargins left="0.7" right="0.7" top="0.75" bottom="0.75" header="0.3" footer="0.3"/>
  <pageSetup scale="54" fitToHeight="0" orientation="landscape" r:id="rId1"/>
  <colBreaks count="1" manualBreakCount="1">
    <brk id="11" max="1048575" man="1"/>
  </colBreak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131AF0-AA1D-4C39-B3C4-4451BB895B8C}">
  <sheetPr>
    <tabColor theme="5" tint="0.39997558519241921"/>
    <pageSetUpPr fitToPage="1"/>
  </sheetPr>
  <dimension ref="A1:Q55"/>
  <sheetViews>
    <sheetView view="pageBreakPreview" zoomScale="80" zoomScaleNormal="96" zoomScaleSheetLayoutView="80" workbookViewId="0">
      <selection activeCell="C19" sqref="C19"/>
    </sheetView>
  </sheetViews>
  <sheetFormatPr defaultRowHeight="15"/>
  <cols>
    <col min="1" max="1" width="33" bestFit="1" customWidth="1"/>
    <col min="2" max="2" width="24.5703125" customWidth="1"/>
    <col min="3" max="3" width="59.42578125" customWidth="1"/>
    <col min="4" max="4" width="18.42578125" style="5" customWidth="1"/>
    <col min="5" max="9" width="18.42578125" style="4" customWidth="1"/>
    <col min="10" max="10" width="16.85546875" style="5" customWidth="1"/>
    <col min="11" max="11" width="13.7109375" style="5" bestFit="1" customWidth="1"/>
    <col min="12" max="12" width="10.5703125" bestFit="1" customWidth="1"/>
    <col min="14" max="14" width="10.5703125" bestFit="1" customWidth="1"/>
    <col min="17" max="17" width="10.5703125" bestFit="1" customWidth="1"/>
  </cols>
  <sheetData>
    <row r="1" spans="1:17">
      <c r="A1" s="1" t="s">
        <v>36</v>
      </c>
      <c r="B1" s="2" t="s">
        <v>37</v>
      </c>
      <c r="C1" s="58"/>
      <c r="D1" s="3"/>
      <c r="L1" s="58"/>
      <c r="M1" s="58"/>
      <c r="N1" s="58"/>
      <c r="O1" s="58"/>
      <c r="P1" s="58"/>
      <c r="Q1" s="58"/>
    </row>
    <row r="2" spans="1:17">
      <c r="A2" s="1" t="s">
        <v>82</v>
      </c>
      <c r="B2" s="2" t="s">
        <v>39</v>
      </c>
      <c r="C2" s="59" t="str">
        <f>CONCATENATE(E3,"-",H3)</f>
        <v>2022-2025</v>
      </c>
      <c r="E2" s="66" t="s">
        <v>40</v>
      </c>
      <c r="F2" s="66"/>
      <c r="G2" s="66"/>
      <c r="H2" s="66"/>
      <c r="L2" s="58"/>
      <c r="M2" s="58"/>
      <c r="N2" s="58"/>
      <c r="O2" s="58"/>
      <c r="P2" s="58"/>
      <c r="Q2" s="58"/>
    </row>
    <row r="3" spans="1:17" s="7" customFormat="1" ht="60">
      <c r="A3" s="7" t="s">
        <v>41</v>
      </c>
      <c r="B3" s="7" t="s">
        <v>42</v>
      </c>
      <c r="C3" s="7" t="s">
        <v>43</v>
      </c>
      <c r="D3" s="7" t="s">
        <v>44</v>
      </c>
      <c r="E3" s="7">
        <v>2022</v>
      </c>
      <c r="F3" s="7">
        <v>2023</v>
      </c>
      <c r="G3" s="7">
        <v>2024</v>
      </c>
      <c r="H3" s="7">
        <v>2025</v>
      </c>
      <c r="I3" s="8" t="s">
        <v>45</v>
      </c>
      <c r="J3" s="7" t="s">
        <v>46</v>
      </c>
      <c r="K3" s="7" t="s">
        <v>47</v>
      </c>
    </row>
    <row r="4" spans="1:17">
      <c r="A4" s="9" t="s">
        <v>48</v>
      </c>
      <c r="B4" s="9" t="s">
        <v>83</v>
      </c>
      <c r="C4" s="9" t="s">
        <v>84</v>
      </c>
      <c r="D4" s="10" t="s">
        <v>54</v>
      </c>
      <c r="E4" s="11">
        <v>1325429</v>
      </c>
      <c r="F4" s="11"/>
      <c r="G4" s="11"/>
      <c r="H4" s="11"/>
      <c r="I4" s="12">
        <v>44868</v>
      </c>
      <c r="J4" s="12">
        <v>44868</v>
      </c>
      <c r="K4" s="10" t="s">
        <v>51</v>
      </c>
      <c r="L4" s="4"/>
      <c r="M4" s="58"/>
      <c r="N4" s="58"/>
      <c r="O4" s="58"/>
      <c r="P4" s="58"/>
      <c r="Q4" s="58"/>
    </row>
    <row r="5" spans="1:17">
      <c r="A5" s="13" t="s">
        <v>28</v>
      </c>
      <c r="B5" s="13" t="s">
        <v>65</v>
      </c>
      <c r="C5" s="13" t="s">
        <v>85</v>
      </c>
      <c r="D5" s="14" t="s">
        <v>54</v>
      </c>
      <c r="E5" s="15"/>
      <c r="F5" s="15">
        <v>5290.8886723343749</v>
      </c>
      <c r="G5" s="15"/>
      <c r="H5" s="15"/>
      <c r="I5" s="16">
        <v>44974</v>
      </c>
      <c r="J5" s="16">
        <v>45004</v>
      </c>
      <c r="K5" s="14" t="s">
        <v>51</v>
      </c>
      <c r="L5" s="4"/>
      <c r="M5" s="5"/>
      <c r="N5" s="4"/>
      <c r="O5" s="4"/>
      <c r="P5" s="4"/>
      <c r="Q5" s="4"/>
    </row>
    <row r="6" spans="1:17">
      <c r="A6" s="13" t="s">
        <v>30</v>
      </c>
      <c r="B6" s="13" t="s">
        <v>72</v>
      </c>
      <c r="C6" s="13" t="s">
        <v>73</v>
      </c>
      <c r="D6" s="14" t="s">
        <v>54</v>
      </c>
      <c r="E6" s="15"/>
      <c r="F6" s="15"/>
      <c r="G6" s="15">
        <v>105503.11132766563</v>
      </c>
      <c r="H6" s="15"/>
      <c r="I6" s="16"/>
      <c r="J6" s="16">
        <v>45292</v>
      </c>
      <c r="K6" s="14"/>
      <c r="L6" s="4"/>
      <c r="M6" s="5" t="s">
        <v>28</v>
      </c>
      <c r="N6" s="4">
        <f>SUMIF($A$5:$A50,$M6,E$5:E50)</f>
        <v>0</v>
      </c>
      <c r="O6" s="4">
        <f>SUMIF($A$5:$A50,$M6,F$5:F50)</f>
        <v>5290.8886723343749</v>
      </c>
      <c r="P6" s="4">
        <f>SUMIF($A$5:$A50,$M6,G$5:G50)</f>
        <v>0</v>
      </c>
      <c r="Q6" s="4">
        <f>SUMIF($A$5:$A50,$M6,H$5:H50)</f>
        <v>0</v>
      </c>
    </row>
    <row r="7" spans="1:17">
      <c r="A7" s="13" t="s">
        <v>31</v>
      </c>
      <c r="B7" s="13" t="s">
        <v>71</v>
      </c>
      <c r="C7" s="13" t="s">
        <v>74</v>
      </c>
      <c r="D7" s="14" t="s">
        <v>57</v>
      </c>
      <c r="E7" s="15"/>
      <c r="F7" s="15"/>
      <c r="G7" s="15"/>
      <c r="H7" s="15"/>
      <c r="I7" s="16"/>
      <c r="J7" s="16"/>
      <c r="K7" s="16"/>
      <c r="L7" s="4"/>
      <c r="M7" s="5" t="s">
        <v>29</v>
      </c>
      <c r="N7" s="4">
        <f>SUMIF($A$5:$A51,$M7,E$5:E51)</f>
        <v>0</v>
      </c>
      <c r="O7" s="4">
        <f>SUMIF($A$5:$A51,$M7,F$5:F51)</f>
        <v>0</v>
      </c>
      <c r="P7" s="4">
        <f>SUMIF($A$5:$A51,$M7,G$5:G51)</f>
        <v>0</v>
      </c>
      <c r="Q7" s="4">
        <f>SUMIF($A$5:$A51,$M7,H$5:H51)</f>
        <v>0</v>
      </c>
    </row>
    <row r="8" spans="1:17">
      <c r="A8" s="13" t="s">
        <v>31</v>
      </c>
      <c r="B8" s="13" t="s">
        <v>71</v>
      </c>
      <c r="C8" s="13" t="s">
        <v>75</v>
      </c>
      <c r="D8" s="14" t="s">
        <v>57</v>
      </c>
      <c r="E8" s="15"/>
      <c r="F8" s="15"/>
      <c r="G8" s="15"/>
      <c r="H8" s="15"/>
      <c r="I8" s="16"/>
      <c r="J8" s="16"/>
      <c r="K8" s="16"/>
      <c r="L8" s="4"/>
      <c r="M8" s="5" t="s">
        <v>30</v>
      </c>
      <c r="N8" s="4">
        <f>SUMIF($A$5:$A51,$M8,E$5:E51)</f>
        <v>0</v>
      </c>
      <c r="O8" s="4">
        <f>SUMIF($A$5:$A51,$M8,F$5:F51)</f>
        <v>0</v>
      </c>
      <c r="P8" s="4">
        <f>SUMIF($A$5:$A51,$M8,G$5:G51)</f>
        <v>105503.11132766563</v>
      </c>
      <c r="Q8" s="4">
        <f>SUMIF($A$5:$A51,$M8,H$5:H51)</f>
        <v>0</v>
      </c>
    </row>
    <row r="9" spans="1:17">
      <c r="A9" s="13" t="s">
        <v>31</v>
      </c>
      <c r="B9" s="13" t="s">
        <v>71</v>
      </c>
      <c r="C9" s="13" t="s">
        <v>76</v>
      </c>
      <c r="D9" s="14" t="s">
        <v>57</v>
      </c>
      <c r="E9" s="15"/>
      <c r="F9" s="15"/>
      <c r="G9" s="15"/>
      <c r="H9" s="15"/>
      <c r="I9" s="16"/>
      <c r="J9" s="16"/>
      <c r="K9" s="14"/>
      <c r="L9" s="4"/>
      <c r="M9" s="5" t="s">
        <v>31</v>
      </c>
      <c r="N9" s="4">
        <f>SUMIF($A$5:$A55,$M9,E$5:E55)</f>
        <v>0</v>
      </c>
      <c r="O9" s="4">
        <f>SUMIF($A$5:$A55,$M9,F$5:F55)</f>
        <v>0</v>
      </c>
      <c r="P9" s="4">
        <f>SUMIF($A$5:$A55,$M9,G$5:G55)</f>
        <v>0</v>
      </c>
      <c r="Q9" s="4">
        <f>SUMIF($A$5:$A55,$M9,H$5:H55)</f>
        <v>92502</v>
      </c>
    </row>
    <row r="10" spans="1:17">
      <c r="A10" s="13" t="s">
        <v>31</v>
      </c>
      <c r="B10" s="13" t="s">
        <v>71</v>
      </c>
      <c r="C10" s="13" t="s">
        <v>77</v>
      </c>
      <c r="D10" s="14" t="s">
        <v>54</v>
      </c>
      <c r="E10" s="15"/>
      <c r="F10" s="15"/>
      <c r="G10" s="15"/>
      <c r="H10" s="15"/>
      <c r="I10" s="16"/>
      <c r="J10" s="16"/>
      <c r="K10" s="14"/>
      <c r="L10" s="4"/>
      <c r="M10" s="58"/>
      <c r="N10" s="58"/>
      <c r="O10" s="58"/>
      <c r="P10" s="58"/>
      <c r="Q10" s="58"/>
    </row>
    <row r="11" spans="1:17">
      <c r="A11" s="13" t="s">
        <v>31</v>
      </c>
      <c r="B11" s="13" t="s">
        <v>72</v>
      </c>
      <c r="C11" s="13" t="s">
        <v>78</v>
      </c>
      <c r="D11" s="14" t="s">
        <v>54</v>
      </c>
      <c r="E11" s="15"/>
      <c r="F11" s="15"/>
      <c r="G11" s="15"/>
      <c r="H11" s="15">
        <v>92502</v>
      </c>
      <c r="I11" s="16"/>
      <c r="J11" s="16">
        <v>45658</v>
      </c>
      <c r="K11" s="14"/>
      <c r="L11" s="4"/>
      <c r="M11" s="58"/>
      <c r="N11" s="58"/>
      <c r="O11" s="58"/>
      <c r="P11" s="58"/>
      <c r="Q11" s="58"/>
    </row>
    <row r="12" spans="1:17">
      <c r="A12" s="13" t="s">
        <v>31</v>
      </c>
      <c r="B12" s="13" t="s">
        <v>71</v>
      </c>
      <c r="C12" s="13" t="s">
        <v>62</v>
      </c>
      <c r="D12" s="14" t="s">
        <v>57</v>
      </c>
      <c r="E12" s="15"/>
      <c r="F12" s="15"/>
      <c r="G12" s="15"/>
      <c r="H12" s="15"/>
      <c r="I12" s="16"/>
      <c r="J12" s="16"/>
      <c r="K12" s="14"/>
      <c r="L12" s="4"/>
      <c r="M12" s="58"/>
      <c r="N12" s="58"/>
      <c r="O12" s="58"/>
      <c r="P12" s="58"/>
      <c r="Q12" s="58"/>
    </row>
    <row r="13" spans="1:17">
      <c r="A13" s="13" t="s">
        <v>31</v>
      </c>
      <c r="B13" s="13" t="s">
        <v>71</v>
      </c>
      <c r="C13" s="13" t="s">
        <v>77</v>
      </c>
      <c r="D13" s="14" t="s">
        <v>54</v>
      </c>
      <c r="E13" s="15"/>
      <c r="F13" s="15"/>
      <c r="G13" s="15"/>
      <c r="H13" s="15"/>
      <c r="I13" s="16"/>
      <c r="J13" s="16"/>
      <c r="K13" s="14"/>
      <c r="L13" s="58"/>
      <c r="M13" s="5"/>
      <c r="N13" s="58"/>
      <c r="O13" s="58"/>
      <c r="P13" s="58"/>
      <c r="Q13" s="58"/>
    </row>
    <row r="14" spans="1:17">
      <c r="A14" s="13"/>
      <c r="B14" s="13"/>
      <c r="C14" s="13"/>
      <c r="D14" s="14"/>
      <c r="E14" s="15"/>
      <c r="F14" s="15"/>
      <c r="G14" s="15"/>
      <c r="H14" s="15"/>
      <c r="I14" s="16"/>
      <c r="J14" s="14"/>
      <c r="K14" s="14"/>
      <c r="L14" s="58"/>
      <c r="M14" s="58"/>
      <c r="N14" s="58"/>
      <c r="O14" s="58"/>
      <c r="P14" s="58"/>
      <c r="Q14" s="58"/>
    </row>
    <row r="15" spans="1:17">
      <c r="A15" s="13"/>
      <c r="B15" s="13"/>
      <c r="C15" s="13"/>
      <c r="D15" s="14"/>
      <c r="E15" s="15"/>
      <c r="F15" s="15"/>
      <c r="G15" s="15"/>
      <c r="H15" s="15"/>
      <c r="I15" s="16"/>
      <c r="J15" s="16"/>
      <c r="K15" s="14"/>
      <c r="L15" s="58"/>
      <c r="M15" s="58"/>
      <c r="N15" s="58"/>
      <c r="O15" s="58"/>
      <c r="P15" s="58"/>
      <c r="Q15" s="58"/>
    </row>
    <row r="16" spans="1:17">
      <c r="A16" s="13"/>
      <c r="B16" s="13"/>
      <c r="C16" s="13"/>
      <c r="D16" s="14"/>
      <c r="E16" s="15"/>
      <c r="F16" s="15"/>
      <c r="G16" s="15"/>
      <c r="H16" s="15"/>
      <c r="I16" s="16"/>
      <c r="J16" s="14"/>
      <c r="K16" s="14"/>
      <c r="L16" s="58"/>
      <c r="M16" s="58"/>
      <c r="N16" s="58"/>
      <c r="O16" s="58"/>
      <c r="P16" s="58"/>
      <c r="Q16" s="58"/>
    </row>
    <row r="17" spans="1:11">
      <c r="A17" s="13"/>
      <c r="B17" s="13"/>
      <c r="C17" s="13"/>
      <c r="D17" s="14"/>
      <c r="E17" s="15"/>
      <c r="F17" s="15"/>
      <c r="G17" s="15"/>
      <c r="H17" s="15"/>
      <c r="I17" s="16"/>
      <c r="J17" s="14"/>
      <c r="K17" s="14"/>
    </row>
    <row r="18" spans="1:11">
      <c r="A18" s="13"/>
      <c r="B18" s="13"/>
      <c r="C18" s="13"/>
      <c r="D18" s="14"/>
      <c r="E18" s="15"/>
      <c r="F18" s="15"/>
      <c r="G18" s="15"/>
      <c r="H18" s="15"/>
      <c r="I18" s="16"/>
      <c r="J18" s="14"/>
      <c r="K18" s="14"/>
    </row>
    <row r="19" spans="1:11">
      <c r="A19" s="13"/>
      <c r="B19" s="13"/>
      <c r="C19" s="13"/>
      <c r="D19" s="14"/>
      <c r="E19" s="15"/>
      <c r="F19" s="15"/>
      <c r="G19" s="15"/>
      <c r="H19" s="15"/>
      <c r="I19" s="16"/>
      <c r="J19" s="14"/>
      <c r="K19" s="14"/>
    </row>
    <row r="20" spans="1:11">
      <c r="A20" s="13"/>
      <c r="B20" s="13"/>
      <c r="C20" s="13"/>
      <c r="D20" s="14"/>
      <c r="E20" s="15"/>
      <c r="F20" s="15"/>
      <c r="G20" s="15"/>
      <c r="H20" s="15"/>
      <c r="I20" s="15"/>
      <c r="J20" s="16"/>
      <c r="K20" s="14"/>
    </row>
    <row r="21" spans="1:11">
      <c r="A21" s="13"/>
      <c r="B21" s="13"/>
      <c r="C21" s="13"/>
      <c r="D21" s="14"/>
      <c r="E21" s="15"/>
      <c r="F21" s="15"/>
      <c r="G21" s="15"/>
      <c r="H21" s="15"/>
      <c r="I21" s="15"/>
      <c r="J21" s="14"/>
      <c r="K21" s="14"/>
    </row>
    <row r="22" spans="1:11">
      <c r="A22" s="13"/>
      <c r="B22" s="13"/>
      <c r="C22" s="13"/>
      <c r="D22" s="14"/>
      <c r="E22" s="15"/>
      <c r="F22" s="15"/>
      <c r="G22" s="15"/>
      <c r="H22" s="15"/>
      <c r="I22" s="15"/>
      <c r="J22" s="14"/>
      <c r="K22" s="14"/>
    </row>
    <row r="23" spans="1:11">
      <c r="A23" s="13"/>
      <c r="B23" s="13"/>
      <c r="C23" s="13"/>
      <c r="D23" s="14"/>
      <c r="E23" s="15"/>
      <c r="F23" s="15"/>
      <c r="G23" s="15"/>
      <c r="H23" s="15"/>
      <c r="I23" s="15"/>
      <c r="J23" s="14"/>
      <c r="K23" s="14"/>
    </row>
    <row r="24" spans="1:11">
      <c r="A24" s="13"/>
      <c r="B24" s="13"/>
      <c r="C24" s="13"/>
      <c r="D24" s="14"/>
      <c r="E24" s="15"/>
      <c r="F24" s="15"/>
      <c r="G24" s="15"/>
      <c r="H24" s="15"/>
      <c r="I24" s="15"/>
      <c r="J24" s="14"/>
      <c r="K24" s="14"/>
    </row>
    <row r="25" spans="1:11">
      <c r="A25" s="13"/>
      <c r="B25" s="13"/>
      <c r="C25" s="13"/>
      <c r="D25" s="14"/>
      <c r="E25" s="15"/>
      <c r="F25" s="15"/>
      <c r="G25" s="15"/>
      <c r="H25" s="15"/>
      <c r="I25" s="15"/>
      <c r="J25" s="14"/>
      <c r="K25" s="14"/>
    </row>
    <row r="26" spans="1:11">
      <c r="A26" s="13"/>
      <c r="B26" s="13"/>
      <c r="C26" s="13"/>
      <c r="D26" s="14"/>
      <c r="E26" s="15"/>
      <c r="F26" s="15"/>
      <c r="G26" s="15"/>
      <c r="H26" s="15"/>
      <c r="I26" s="15"/>
      <c r="J26" s="14"/>
      <c r="K26" s="14"/>
    </row>
    <row r="27" spans="1:11">
      <c r="A27" s="13"/>
      <c r="B27" s="13"/>
      <c r="C27" s="13"/>
      <c r="D27" s="14"/>
      <c r="E27" s="15"/>
      <c r="F27" s="15"/>
      <c r="G27" s="15"/>
      <c r="H27" s="15"/>
      <c r="I27" s="15"/>
      <c r="J27" s="14"/>
      <c r="K27" s="14"/>
    </row>
    <row r="28" spans="1:11">
      <c r="A28" s="13"/>
      <c r="B28" s="13"/>
      <c r="C28" s="13"/>
      <c r="D28" s="14"/>
      <c r="E28" s="15"/>
      <c r="F28" s="15"/>
      <c r="G28" s="15"/>
      <c r="H28" s="15"/>
      <c r="I28" s="15"/>
      <c r="J28" s="14"/>
      <c r="K28" s="14"/>
    </row>
    <row r="29" spans="1:11">
      <c r="A29" s="13"/>
      <c r="B29" s="13"/>
      <c r="C29" s="13"/>
      <c r="D29" s="14"/>
      <c r="E29" s="15"/>
      <c r="F29" s="15"/>
      <c r="G29" s="15"/>
      <c r="H29" s="15"/>
      <c r="I29" s="15"/>
      <c r="J29" s="14"/>
      <c r="K29" s="14"/>
    </row>
    <row r="30" spans="1:11">
      <c r="A30" s="13"/>
      <c r="B30" s="13"/>
      <c r="C30" s="13"/>
      <c r="D30" s="14"/>
      <c r="E30" s="15"/>
      <c r="F30" s="15"/>
      <c r="G30" s="15"/>
      <c r="H30" s="15"/>
      <c r="I30" s="15"/>
      <c r="J30" s="14"/>
      <c r="K30" s="14"/>
    </row>
    <row r="31" spans="1:11">
      <c r="A31" s="13"/>
      <c r="B31" s="13"/>
      <c r="C31" s="13"/>
      <c r="D31" s="14"/>
      <c r="E31" s="15"/>
      <c r="F31" s="15"/>
      <c r="G31" s="15"/>
      <c r="H31" s="15"/>
      <c r="I31" s="15"/>
      <c r="J31" s="14"/>
      <c r="K31" s="14"/>
    </row>
    <row r="32" spans="1:11">
      <c r="A32" s="13"/>
      <c r="B32" s="13"/>
      <c r="C32" s="13"/>
      <c r="D32" s="14"/>
      <c r="E32" s="15"/>
      <c r="F32" s="15"/>
      <c r="G32" s="15"/>
      <c r="H32" s="15"/>
      <c r="I32" s="15"/>
      <c r="J32" s="14"/>
      <c r="K32" s="14"/>
    </row>
    <row r="33" spans="1:11">
      <c r="A33" s="13"/>
      <c r="B33" s="13"/>
      <c r="C33" s="13"/>
      <c r="D33" s="14"/>
      <c r="E33" s="15"/>
      <c r="F33" s="15"/>
      <c r="G33" s="15"/>
      <c r="H33" s="15"/>
      <c r="I33" s="15"/>
      <c r="J33" s="14"/>
      <c r="K33" s="14"/>
    </row>
    <row r="34" spans="1:11">
      <c r="A34" s="13"/>
      <c r="B34" s="13"/>
      <c r="C34" s="13"/>
      <c r="D34" s="14"/>
      <c r="E34" s="15"/>
      <c r="F34" s="15"/>
      <c r="G34" s="15"/>
      <c r="H34" s="15"/>
      <c r="I34" s="15"/>
      <c r="J34" s="14"/>
      <c r="K34" s="14"/>
    </row>
    <row r="35" spans="1:11">
      <c r="A35" s="13"/>
      <c r="B35" s="13"/>
      <c r="C35" s="13"/>
      <c r="D35" s="14"/>
      <c r="E35" s="15"/>
      <c r="F35" s="15"/>
      <c r="G35" s="15"/>
      <c r="H35" s="15"/>
      <c r="I35" s="15"/>
      <c r="J35" s="14"/>
      <c r="K35" s="14"/>
    </row>
    <row r="36" spans="1:11">
      <c r="A36" s="13"/>
      <c r="B36" s="13"/>
      <c r="C36" s="13"/>
      <c r="D36" s="14"/>
      <c r="E36" s="15"/>
      <c r="F36" s="15"/>
      <c r="G36" s="15"/>
      <c r="H36" s="15"/>
      <c r="I36" s="15"/>
      <c r="J36" s="14"/>
      <c r="K36" s="14"/>
    </row>
    <row r="37" spans="1:11">
      <c r="A37" s="13"/>
      <c r="B37" s="13"/>
      <c r="C37" s="13"/>
      <c r="D37" s="14"/>
      <c r="E37" s="15"/>
      <c r="F37" s="15"/>
      <c r="G37" s="15"/>
      <c r="H37" s="15"/>
      <c r="I37" s="15"/>
      <c r="J37" s="14"/>
      <c r="K37" s="14"/>
    </row>
    <row r="38" spans="1:11">
      <c r="A38" s="13"/>
      <c r="B38" s="13"/>
      <c r="C38" s="13"/>
      <c r="D38" s="14"/>
      <c r="E38" s="15"/>
      <c r="F38" s="15"/>
      <c r="G38" s="15"/>
      <c r="H38" s="15"/>
      <c r="I38" s="15"/>
      <c r="J38" s="14"/>
      <c r="K38" s="14"/>
    </row>
    <row r="39" spans="1:11">
      <c r="A39" s="13"/>
      <c r="B39" s="13"/>
      <c r="C39" s="13"/>
      <c r="D39" s="14"/>
      <c r="E39" s="15"/>
      <c r="F39" s="15"/>
      <c r="G39" s="15"/>
      <c r="H39" s="15"/>
      <c r="I39" s="15"/>
      <c r="J39" s="14"/>
      <c r="K39" s="14"/>
    </row>
    <row r="40" spans="1:11">
      <c r="A40" s="13"/>
      <c r="B40" s="13"/>
      <c r="C40" s="13"/>
      <c r="D40" s="14"/>
      <c r="E40" s="15"/>
      <c r="F40" s="15"/>
      <c r="G40" s="15"/>
      <c r="H40" s="15"/>
      <c r="I40" s="15"/>
      <c r="J40" s="14"/>
      <c r="K40" s="14"/>
    </row>
    <row r="41" spans="1:11">
      <c r="A41" s="13"/>
      <c r="B41" s="13"/>
      <c r="C41" s="13"/>
      <c r="D41" s="14"/>
      <c r="E41" s="15"/>
      <c r="F41" s="15"/>
      <c r="G41" s="15"/>
      <c r="H41" s="15"/>
      <c r="I41" s="15"/>
      <c r="J41" s="14"/>
      <c r="K41" s="14"/>
    </row>
    <row r="42" spans="1:11">
      <c r="A42" s="13"/>
      <c r="B42" s="13"/>
      <c r="C42" s="13"/>
      <c r="D42" s="14"/>
      <c r="E42" s="15"/>
      <c r="F42" s="15"/>
      <c r="G42" s="15"/>
      <c r="H42" s="15"/>
      <c r="I42" s="15"/>
      <c r="J42" s="14"/>
      <c r="K42" s="14"/>
    </row>
    <row r="43" spans="1:11">
      <c r="A43" s="13"/>
      <c r="B43" s="13"/>
      <c r="C43" s="13"/>
      <c r="D43" s="14"/>
      <c r="E43" s="15"/>
      <c r="F43" s="15"/>
      <c r="G43" s="15"/>
      <c r="H43" s="15"/>
      <c r="I43" s="15"/>
      <c r="J43" s="14"/>
      <c r="K43" s="14"/>
    </row>
    <row r="44" spans="1:11">
      <c r="A44" s="13"/>
      <c r="B44" s="13"/>
      <c r="C44" s="13"/>
      <c r="D44" s="14"/>
      <c r="E44" s="15"/>
      <c r="F44" s="15"/>
      <c r="G44" s="15"/>
      <c r="H44" s="15"/>
      <c r="I44" s="15"/>
      <c r="J44" s="14"/>
      <c r="K44" s="14"/>
    </row>
    <row r="45" spans="1:11">
      <c r="A45" s="13"/>
      <c r="B45" s="13"/>
      <c r="C45" s="13"/>
      <c r="D45" s="14"/>
      <c r="E45" s="15"/>
      <c r="F45" s="15"/>
      <c r="G45" s="15"/>
      <c r="H45" s="15"/>
      <c r="I45" s="15"/>
      <c r="J45" s="14"/>
      <c r="K45" s="14"/>
    </row>
    <row r="46" spans="1:11">
      <c r="A46" s="13"/>
      <c r="B46" s="13"/>
      <c r="C46" s="13"/>
      <c r="D46" s="14"/>
      <c r="E46" s="15"/>
      <c r="F46" s="15"/>
      <c r="G46" s="15"/>
      <c r="H46" s="15"/>
      <c r="I46" s="15"/>
      <c r="J46" s="14"/>
      <c r="K46" s="14"/>
    </row>
    <row r="47" spans="1:11">
      <c r="A47" s="13"/>
      <c r="B47" s="13"/>
      <c r="C47" s="13"/>
      <c r="D47" s="14"/>
      <c r="E47" s="15"/>
      <c r="F47" s="15"/>
      <c r="G47" s="15"/>
      <c r="H47" s="15"/>
      <c r="I47" s="15"/>
      <c r="J47" s="14"/>
      <c r="K47" s="14"/>
    </row>
    <row r="48" spans="1:11">
      <c r="A48" s="13"/>
      <c r="B48" s="13"/>
      <c r="C48" s="13"/>
      <c r="D48" s="14"/>
      <c r="E48" s="15"/>
      <c r="F48" s="15"/>
      <c r="G48" s="15"/>
      <c r="H48" s="15"/>
      <c r="I48" s="15"/>
      <c r="J48" s="14"/>
      <c r="K48" s="14"/>
    </row>
    <row r="49" spans="1:11">
      <c r="A49" s="13"/>
      <c r="B49" s="13"/>
      <c r="C49" s="13"/>
      <c r="D49" s="14"/>
      <c r="E49" s="15"/>
      <c r="F49" s="15"/>
      <c r="G49" s="15"/>
      <c r="H49" s="15"/>
      <c r="I49" s="15"/>
      <c r="J49" s="14"/>
      <c r="K49" s="14"/>
    </row>
    <row r="50" spans="1:11">
      <c r="A50" s="13"/>
      <c r="B50" s="13"/>
      <c r="C50" s="13"/>
      <c r="D50" s="14"/>
      <c r="E50" s="15"/>
      <c r="F50" s="15"/>
      <c r="G50" s="15"/>
      <c r="H50" s="15"/>
      <c r="I50" s="15"/>
      <c r="J50" s="14"/>
      <c r="K50" s="14"/>
    </row>
    <row r="51" spans="1:11">
      <c r="A51" s="13"/>
      <c r="B51" s="13"/>
      <c r="C51" s="13"/>
      <c r="D51" s="14"/>
      <c r="E51" s="15"/>
      <c r="F51" s="15"/>
      <c r="G51" s="15"/>
      <c r="H51" s="15"/>
      <c r="I51" s="15"/>
      <c r="J51" s="14"/>
      <c r="K51" s="14"/>
    </row>
    <row r="52" spans="1:11">
      <c r="A52" s="17" t="s">
        <v>79</v>
      </c>
      <c r="B52" s="17" t="s">
        <v>79</v>
      </c>
      <c r="C52" s="17" t="s">
        <v>79</v>
      </c>
      <c r="D52" s="17" t="s">
        <v>79</v>
      </c>
      <c r="E52" s="17"/>
      <c r="F52" s="17"/>
      <c r="G52" s="17"/>
      <c r="H52" s="17"/>
      <c r="I52" s="17"/>
      <c r="J52" s="17" t="s">
        <v>79</v>
      </c>
      <c r="K52" s="17" t="s">
        <v>79</v>
      </c>
    </row>
    <row r="53" spans="1:11">
      <c r="A53" s="58"/>
      <c r="B53" s="58"/>
      <c r="C53" s="58"/>
      <c r="D53" s="18" t="s">
        <v>80</v>
      </c>
      <c r="E53" s="4">
        <f>SUM(E6:E51)</f>
        <v>0</v>
      </c>
      <c r="F53" s="4">
        <f t="shared" ref="F53:H53" si="0">SUM(F6:F51)</f>
        <v>0</v>
      </c>
      <c r="G53" s="4">
        <f t="shared" si="0"/>
        <v>105503.11132766563</v>
      </c>
      <c r="H53" s="4">
        <f t="shared" si="0"/>
        <v>92502</v>
      </c>
    </row>
    <row r="54" spans="1:11">
      <c r="A54" s="58"/>
      <c r="B54" s="58"/>
      <c r="C54" s="58"/>
      <c r="D54" s="18"/>
      <c r="E54" s="19"/>
      <c r="F54" s="20"/>
      <c r="G54" s="21"/>
      <c r="H54" s="21"/>
    </row>
    <row r="55" spans="1:11">
      <c r="A55" s="58"/>
      <c r="B55" s="58"/>
      <c r="C55" s="58" t="s">
        <v>81</v>
      </c>
      <c r="D55" s="22"/>
      <c r="E55" s="19"/>
      <c r="F55" s="19"/>
    </row>
  </sheetData>
  <mergeCells count="1">
    <mergeCell ref="E2:H2"/>
  </mergeCells>
  <pageMargins left="0.7" right="0.7" top="0.75" bottom="0.75" header="0.3" footer="0.3"/>
  <pageSetup scale="47" fitToHeight="0" orientation="landscape" r:id="rId1"/>
  <colBreaks count="1" manualBreakCount="1">
    <brk id="11" max="1048575" man="1"/>
  </colBreaks>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478668-7866-404C-B02F-0B60095A7B67}">
  <sheetPr>
    <tabColor theme="5" tint="0.39997558519241921"/>
    <pageSetUpPr fitToPage="1"/>
  </sheetPr>
  <dimension ref="A1:Q55"/>
  <sheetViews>
    <sheetView view="pageBreakPreview" zoomScale="80" zoomScaleNormal="96" zoomScaleSheetLayoutView="80" workbookViewId="0">
      <selection activeCell="H20" sqref="H20"/>
    </sheetView>
  </sheetViews>
  <sheetFormatPr defaultRowHeight="15"/>
  <cols>
    <col min="1" max="1" width="44.140625" customWidth="1"/>
    <col min="2" max="2" width="44.85546875" bestFit="1" customWidth="1"/>
    <col min="3" max="3" width="67.7109375" bestFit="1" customWidth="1"/>
    <col min="4" max="4" width="31.28515625" style="5" bestFit="1" customWidth="1"/>
    <col min="5" max="5" width="11.28515625" style="4" bestFit="1" customWidth="1"/>
    <col min="6" max="6" width="9.42578125" style="4" bestFit="1" customWidth="1"/>
    <col min="7" max="7" width="10.140625" style="4" bestFit="1" customWidth="1"/>
    <col min="8" max="8" width="9.7109375" style="4" bestFit="1" customWidth="1"/>
    <col min="9" max="9" width="14.140625" style="4" bestFit="1" customWidth="1"/>
    <col min="10" max="10" width="24.42578125" style="5" bestFit="1" customWidth="1"/>
    <col min="11" max="11" width="12.7109375" style="5" bestFit="1" customWidth="1"/>
    <col min="12" max="12" width="12.28515625" bestFit="1" customWidth="1"/>
    <col min="13" max="13" width="12.7109375" bestFit="1" customWidth="1"/>
    <col min="14" max="14" width="9" bestFit="1" customWidth="1"/>
    <col min="15" max="15" width="9.42578125" bestFit="1" customWidth="1"/>
    <col min="16" max="16" width="10.140625" bestFit="1" customWidth="1"/>
    <col min="17" max="17" width="9.7109375" bestFit="1" customWidth="1"/>
  </cols>
  <sheetData>
    <row r="1" spans="1:17">
      <c r="A1" s="1" t="s">
        <v>36</v>
      </c>
      <c r="B1" s="2" t="s">
        <v>37</v>
      </c>
      <c r="C1" s="58"/>
      <c r="D1" s="3"/>
      <c r="L1" s="58"/>
      <c r="M1" s="58"/>
      <c r="N1" s="58"/>
      <c r="O1" s="58"/>
      <c r="P1" s="58"/>
      <c r="Q1" s="58"/>
    </row>
    <row r="2" spans="1:17">
      <c r="A2" s="1" t="s">
        <v>86</v>
      </c>
      <c r="B2" s="2" t="s">
        <v>39</v>
      </c>
      <c r="C2" s="59" t="str">
        <f>CONCATENATE(E3,"-",H3)</f>
        <v>2022-2025</v>
      </c>
      <c r="E2" s="66" t="s">
        <v>40</v>
      </c>
      <c r="F2" s="66"/>
      <c r="G2" s="66"/>
      <c r="H2" s="66"/>
      <c r="L2" s="58"/>
      <c r="M2" s="58"/>
      <c r="N2" s="58"/>
      <c r="O2" s="58"/>
      <c r="P2" s="58"/>
      <c r="Q2" s="58"/>
    </row>
    <row r="3" spans="1:17" s="7" customFormat="1" ht="30">
      <c r="A3" s="7" t="s">
        <v>41</v>
      </c>
      <c r="B3" s="7" t="s">
        <v>42</v>
      </c>
      <c r="C3" s="7" t="s">
        <v>43</v>
      </c>
      <c r="D3" s="7" t="s">
        <v>44</v>
      </c>
      <c r="E3" s="7">
        <v>2022</v>
      </c>
      <c r="F3" s="7">
        <v>2023</v>
      </c>
      <c r="G3" s="7">
        <v>2024</v>
      </c>
      <c r="H3" s="7">
        <v>2025</v>
      </c>
      <c r="I3" s="8" t="s">
        <v>45</v>
      </c>
      <c r="J3" s="7" t="s">
        <v>46</v>
      </c>
      <c r="K3" s="7" t="s">
        <v>47</v>
      </c>
    </row>
    <row r="4" spans="1:17">
      <c r="A4" s="9" t="s">
        <v>48</v>
      </c>
      <c r="B4" s="10" t="s">
        <v>87</v>
      </c>
      <c r="C4" s="9" t="s">
        <v>50</v>
      </c>
      <c r="D4" s="10"/>
      <c r="E4" s="11">
        <v>1618668.628761518</v>
      </c>
      <c r="F4" s="11"/>
      <c r="G4" s="11"/>
      <c r="H4" s="11"/>
      <c r="I4" s="12">
        <v>44188</v>
      </c>
      <c r="J4" s="12">
        <v>44197</v>
      </c>
      <c r="K4" s="10" t="s">
        <v>51</v>
      </c>
      <c r="L4" s="4"/>
      <c r="M4" s="58"/>
      <c r="N4" s="58"/>
      <c r="O4" s="58"/>
      <c r="P4" s="58"/>
      <c r="Q4" s="58"/>
    </row>
    <row r="5" spans="1:17">
      <c r="A5" s="13" t="s">
        <v>28</v>
      </c>
      <c r="B5" s="14" t="s">
        <v>88</v>
      </c>
      <c r="C5" s="13" t="s">
        <v>53</v>
      </c>
      <c r="D5" s="14" t="s">
        <v>54</v>
      </c>
      <c r="E5" s="15">
        <v>13328.431652850239</v>
      </c>
      <c r="F5" s="15"/>
      <c r="G5" s="15"/>
      <c r="H5" s="15"/>
      <c r="I5" s="16">
        <v>44579</v>
      </c>
      <c r="J5" s="16">
        <v>44624</v>
      </c>
      <c r="K5" s="14" t="s">
        <v>51</v>
      </c>
      <c r="L5" s="4"/>
      <c r="M5" s="5" t="s">
        <v>28</v>
      </c>
      <c r="N5" s="4">
        <f>SUMIF($A$5:$A51,$M5,E$5:E51)</f>
        <v>13328.431652850239</v>
      </c>
      <c r="O5" s="4">
        <f>SUMIF($A$5:$A51,$M5,F$5:F51)</f>
        <v>59795.49472189229</v>
      </c>
      <c r="P5" s="4">
        <f>SUMIF($A$5:$A51,$M5,G$5:G51)</f>
        <v>0</v>
      </c>
      <c r="Q5" s="4">
        <f>SUMIF($A$5:$A51,$M5,H$5:H51)</f>
        <v>0</v>
      </c>
    </row>
    <row r="6" spans="1:17">
      <c r="A6" s="13" t="s">
        <v>28</v>
      </c>
      <c r="B6" s="14" t="s">
        <v>89</v>
      </c>
      <c r="C6" s="13" t="s">
        <v>56</v>
      </c>
      <c r="D6" s="14" t="s">
        <v>57</v>
      </c>
      <c r="E6" s="15"/>
      <c r="F6" s="15"/>
      <c r="G6" s="15"/>
      <c r="H6" s="15"/>
      <c r="I6" s="16">
        <v>44760</v>
      </c>
      <c r="J6" s="16">
        <v>44791</v>
      </c>
      <c r="K6" s="16" t="s">
        <v>51</v>
      </c>
      <c r="L6" s="4"/>
      <c r="M6" s="5" t="s">
        <v>29</v>
      </c>
      <c r="N6" s="4">
        <f>SUMIF($A$5:$A52,$M6,E$5:E52)</f>
        <v>0</v>
      </c>
      <c r="O6" s="4">
        <f>SUMIF($A$5:$A52,$M6,F$5:F52)</f>
        <v>0</v>
      </c>
      <c r="P6" s="4">
        <f>SUMIF($A$5:$A52,$M6,G$5:G52)</f>
        <v>0</v>
      </c>
      <c r="Q6" s="4">
        <f>SUMIF($A$5:$A52,$M6,H$5:H52)</f>
        <v>0</v>
      </c>
    </row>
    <row r="7" spans="1:17">
      <c r="A7" s="13" t="s">
        <v>28</v>
      </c>
      <c r="B7" s="14" t="s">
        <v>90</v>
      </c>
      <c r="C7" s="13" t="s">
        <v>59</v>
      </c>
      <c r="D7" s="14" t="s">
        <v>57</v>
      </c>
      <c r="E7" s="15"/>
      <c r="F7" s="15"/>
      <c r="G7" s="15"/>
      <c r="H7" s="15"/>
      <c r="I7" s="16">
        <v>44805</v>
      </c>
      <c r="J7" s="16">
        <v>44805</v>
      </c>
      <c r="K7" s="16" t="s">
        <v>51</v>
      </c>
      <c r="L7" s="4"/>
      <c r="M7" s="5" t="s">
        <v>30</v>
      </c>
      <c r="N7" s="4">
        <f>SUMIF($A$5:$A52,$M7,E$5:E52)</f>
        <v>0</v>
      </c>
      <c r="O7" s="4">
        <f>SUMIF($A$5:$A52,$M7,F$5:F52)</f>
        <v>0</v>
      </c>
      <c r="P7" s="4">
        <f>SUMIF($A$5:$A52,$M7,G$5:G52)</f>
        <v>178834.44486373942</v>
      </c>
      <c r="Q7" s="4">
        <f>SUMIF($A$5:$A52,$M7,H$5:H52)</f>
        <v>0</v>
      </c>
    </row>
    <row r="8" spans="1:17">
      <c r="A8" s="13" t="s">
        <v>28</v>
      </c>
      <c r="B8" s="14" t="s">
        <v>91</v>
      </c>
      <c r="C8" s="13" t="s">
        <v>61</v>
      </c>
      <c r="D8" s="14" t="s">
        <v>54</v>
      </c>
      <c r="E8" s="15"/>
      <c r="F8" s="15">
        <v>59795.238084673183</v>
      </c>
      <c r="G8" s="15"/>
      <c r="H8" s="15"/>
      <c r="I8" s="16">
        <v>44880</v>
      </c>
      <c r="J8" s="16">
        <v>44927</v>
      </c>
      <c r="K8" s="16" t="s">
        <v>51</v>
      </c>
      <c r="L8" s="4"/>
      <c r="M8" s="5" t="s">
        <v>31</v>
      </c>
      <c r="N8" s="4">
        <f>SUMIF($A$5:$A56,$M8,E$5:E56)</f>
        <v>0</v>
      </c>
      <c r="O8" s="4">
        <f>SUMIF($A$5:$A56,$M8,F$5:F56)</f>
        <v>0</v>
      </c>
      <c r="P8" s="4">
        <f>SUMIF($A$5:$A56,$M8,G$5:G56)</f>
        <v>0</v>
      </c>
      <c r="Q8" s="4">
        <f>SUMIF($A$5:$A56,$M8,H$5:H56)</f>
        <v>155197</v>
      </c>
    </row>
    <row r="9" spans="1:17">
      <c r="A9" s="13" t="s">
        <v>28</v>
      </c>
      <c r="B9" s="14" t="s">
        <v>91</v>
      </c>
      <c r="C9" s="13" t="s">
        <v>62</v>
      </c>
      <c r="D9" s="14" t="s">
        <v>57</v>
      </c>
      <c r="E9" s="15"/>
      <c r="F9" s="15"/>
      <c r="G9" s="15"/>
      <c r="H9" s="15"/>
      <c r="I9" s="16">
        <v>44880</v>
      </c>
      <c r="J9" s="16">
        <v>44927</v>
      </c>
      <c r="K9" s="14" t="s">
        <v>51</v>
      </c>
      <c r="L9" s="4"/>
      <c r="M9" s="58"/>
      <c r="N9" s="58"/>
      <c r="O9" s="58"/>
      <c r="P9" s="58"/>
      <c r="Q9" s="58"/>
    </row>
    <row r="10" spans="1:17">
      <c r="A10" s="13" t="s">
        <v>28</v>
      </c>
      <c r="B10" s="14" t="s">
        <v>63</v>
      </c>
      <c r="C10" s="13" t="s">
        <v>64</v>
      </c>
      <c r="D10" s="14" t="s">
        <v>57</v>
      </c>
      <c r="E10" s="15"/>
      <c r="F10" s="15"/>
      <c r="G10" s="15"/>
      <c r="H10" s="15"/>
      <c r="I10" s="16">
        <v>44917</v>
      </c>
      <c r="J10" s="16">
        <v>44927</v>
      </c>
      <c r="K10" s="14" t="s">
        <v>51</v>
      </c>
      <c r="L10" s="4"/>
      <c r="M10" s="58"/>
      <c r="N10" s="58"/>
      <c r="O10" s="58"/>
      <c r="P10" s="58"/>
      <c r="Q10" s="58"/>
    </row>
    <row r="11" spans="1:17">
      <c r="A11" s="13" t="s">
        <v>28</v>
      </c>
      <c r="B11" s="14" t="s">
        <v>65</v>
      </c>
      <c r="C11" s="13" t="s">
        <v>66</v>
      </c>
      <c r="D11" s="14" t="s">
        <v>54</v>
      </c>
      <c r="E11" s="15"/>
      <c r="F11" s="15">
        <v>0.2566372191067785</v>
      </c>
      <c r="G11" s="15"/>
      <c r="H11" s="15"/>
      <c r="I11" s="16">
        <v>44974</v>
      </c>
      <c r="J11" s="16">
        <v>45004</v>
      </c>
      <c r="K11" s="14" t="s">
        <v>51</v>
      </c>
      <c r="L11" s="4"/>
      <c r="M11" s="58"/>
      <c r="N11" s="58"/>
      <c r="O11" s="58"/>
      <c r="P11" s="58"/>
      <c r="Q11" s="58"/>
    </row>
    <row r="12" spans="1:17">
      <c r="A12" s="13" t="s">
        <v>28</v>
      </c>
      <c r="B12" s="14" t="s">
        <v>67</v>
      </c>
      <c r="C12" s="13" t="s">
        <v>68</v>
      </c>
      <c r="D12" s="14" t="s">
        <v>57</v>
      </c>
      <c r="E12" s="15"/>
      <c r="F12" s="15"/>
      <c r="G12" s="15"/>
      <c r="H12" s="15"/>
      <c r="I12" s="16">
        <v>45019</v>
      </c>
      <c r="J12" s="16">
        <v>45019</v>
      </c>
      <c r="K12" s="14" t="s">
        <v>51</v>
      </c>
      <c r="L12" s="4"/>
      <c r="M12" s="5"/>
      <c r="N12" s="58"/>
      <c r="O12" s="58"/>
      <c r="P12" s="58"/>
      <c r="Q12" s="58"/>
    </row>
    <row r="13" spans="1:17">
      <c r="A13" s="13" t="s">
        <v>29</v>
      </c>
      <c r="B13" s="14" t="s">
        <v>69</v>
      </c>
      <c r="C13" s="13" t="s">
        <v>70</v>
      </c>
      <c r="D13" s="14" t="s">
        <v>57</v>
      </c>
      <c r="E13" s="15"/>
      <c r="F13" s="15"/>
      <c r="G13" s="15"/>
      <c r="H13" s="15"/>
      <c r="I13" s="16">
        <v>45086</v>
      </c>
      <c r="J13" s="16">
        <v>45116</v>
      </c>
      <c r="K13" s="14" t="s">
        <v>51</v>
      </c>
      <c r="L13" s="4"/>
      <c r="M13" s="5"/>
      <c r="N13" s="58"/>
      <c r="O13" s="58"/>
      <c r="P13" s="58"/>
      <c r="Q13" s="58"/>
    </row>
    <row r="14" spans="1:17">
      <c r="A14" s="13" t="s">
        <v>31</v>
      </c>
      <c r="B14" s="14" t="s">
        <v>71</v>
      </c>
      <c r="C14" s="13" t="s">
        <v>9</v>
      </c>
      <c r="D14" s="14" t="s">
        <v>54</v>
      </c>
      <c r="E14" s="15"/>
      <c r="F14" s="15"/>
      <c r="G14" s="15"/>
      <c r="H14" s="15"/>
      <c r="I14" s="16"/>
      <c r="J14" s="16">
        <v>45138</v>
      </c>
      <c r="K14" s="14" t="s">
        <v>51</v>
      </c>
      <c r="L14" s="4"/>
      <c r="M14" s="58"/>
      <c r="N14" s="58"/>
      <c r="O14" s="58"/>
      <c r="P14" s="58"/>
      <c r="Q14" s="58"/>
    </row>
    <row r="15" spans="1:17">
      <c r="A15" s="13" t="s">
        <v>30</v>
      </c>
      <c r="B15" s="14" t="s">
        <v>72</v>
      </c>
      <c r="C15" s="13" t="s">
        <v>73</v>
      </c>
      <c r="D15" s="14" t="s">
        <v>54</v>
      </c>
      <c r="E15" s="15"/>
      <c r="F15" s="15"/>
      <c r="G15" s="15">
        <v>178834.44486373942</v>
      </c>
      <c r="H15" s="15"/>
      <c r="I15" s="16"/>
      <c r="J15" s="16">
        <v>45292</v>
      </c>
      <c r="K15" s="14"/>
      <c r="L15" s="4"/>
      <c r="M15" s="58"/>
      <c r="N15" s="58"/>
      <c r="O15" s="58"/>
      <c r="P15" s="58"/>
      <c r="Q15" s="58"/>
    </row>
    <row r="16" spans="1:17">
      <c r="A16" s="13" t="s">
        <v>31</v>
      </c>
      <c r="B16" s="14" t="s">
        <v>71</v>
      </c>
      <c r="C16" s="13" t="s">
        <v>74</v>
      </c>
      <c r="D16" s="14" t="s">
        <v>57</v>
      </c>
      <c r="E16" s="15"/>
      <c r="F16" s="15"/>
      <c r="G16" s="15"/>
      <c r="H16" s="15"/>
      <c r="I16" s="16"/>
      <c r="J16" s="14"/>
      <c r="K16" s="14"/>
      <c r="L16" s="4"/>
      <c r="M16" s="58"/>
      <c r="N16" s="58"/>
      <c r="O16" s="58"/>
      <c r="P16" s="58"/>
      <c r="Q16" s="58"/>
    </row>
    <row r="17" spans="1:12">
      <c r="A17" s="13" t="s">
        <v>31</v>
      </c>
      <c r="B17" s="14" t="s">
        <v>71</v>
      </c>
      <c r="C17" s="13" t="s">
        <v>75</v>
      </c>
      <c r="D17" s="14" t="s">
        <v>57</v>
      </c>
      <c r="E17" s="15"/>
      <c r="F17" s="15"/>
      <c r="G17" s="15"/>
      <c r="H17" s="15"/>
      <c r="I17" s="16"/>
      <c r="J17" s="14"/>
      <c r="K17" s="14"/>
      <c r="L17" s="4"/>
    </row>
    <row r="18" spans="1:12">
      <c r="A18" s="13" t="s">
        <v>31</v>
      </c>
      <c r="B18" s="14" t="s">
        <v>71</v>
      </c>
      <c r="C18" s="13" t="s">
        <v>76</v>
      </c>
      <c r="D18" s="14" t="s">
        <v>57</v>
      </c>
      <c r="E18" s="15"/>
      <c r="F18" s="15"/>
      <c r="G18" s="15"/>
      <c r="H18" s="15"/>
      <c r="I18" s="16"/>
      <c r="J18" s="14"/>
      <c r="K18" s="14"/>
      <c r="L18" s="4"/>
    </row>
    <row r="19" spans="1:12">
      <c r="A19" s="13" t="s">
        <v>31</v>
      </c>
      <c r="B19" s="14" t="s">
        <v>71</v>
      </c>
      <c r="C19" s="13" t="s">
        <v>77</v>
      </c>
      <c r="D19" s="14" t="s">
        <v>54</v>
      </c>
      <c r="E19" s="15"/>
      <c r="F19" s="15"/>
      <c r="G19" s="15"/>
      <c r="H19" s="15"/>
      <c r="I19" s="16"/>
      <c r="J19" s="14"/>
      <c r="K19" s="14"/>
      <c r="L19" s="4"/>
    </row>
    <row r="20" spans="1:12">
      <c r="A20" s="13" t="s">
        <v>31</v>
      </c>
      <c r="B20" s="14" t="s">
        <v>72</v>
      </c>
      <c r="C20" s="13" t="s">
        <v>78</v>
      </c>
      <c r="D20" s="14" t="s">
        <v>54</v>
      </c>
      <c r="E20" s="15"/>
      <c r="F20" s="15"/>
      <c r="G20" s="15"/>
      <c r="H20" s="15">
        <v>155197</v>
      </c>
      <c r="I20" s="15"/>
      <c r="J20" s="16">
        <v>45658</v>
      </c>
      <c r="K20" s="14"/>
      <c r="L20" s="4"/>
    </row>
    <row r="21" spans="1:12">
      <c r="A21" s="13" t="s">
        <v>31</v>
      </c>
      <c r="B21" s="14" t="s">
        <v>71</v>
      </c>
      <c r="C21" s="13" t="s">
        <v>62</v>
      </c>
      <c r="D21" s="14" t="s">
        <v>57</v>
      </c>
      <c r="E21" s="15"/>
      <c r="F21" s="15"/>
      <c r="G21" s="15"/>
      <c r="H21" s="15"/>
      <c r="I21" s="15"/>
      <c r="J21" s="14"/>
      <c r="K21" s="14"/>
      <c r="L21" s="58"/>
    </row>
    <row r="22" spans="1:12">
      <c r="A22" s="13" t="s">
        <v>31</v>
      </c>
      <c r="B22" s="14" t="s">
        <v>71</v>
      </c>
      <c r="C22" s="13" t="s">
        <v>77</v>
      </c>
      <c r="D22" s="14" t="s">
        <v>54</v>
      </c>
      <c r="E22" s="15"/>
      <c r="F22" s="15"/>
      <c r="G22" s="15"/>
      <c r="H22" s="15"/>
      <c r="I22" s="15"/>
      <c r="J22" s="14"/>
      <c r="K22" s="14"/>
      <c r="L22" s="58"/>
    </row>
    <row r="23" spans="1:12">
      <c r="A23" s="13"/>
      <c r="B23" s="13"/>
      <c r="C23" s="13"/>
      <c r="D23" s="14"/>
      <c r="E23" s="15"/>
      <c r="F23" s="15"/>
      <c r="G23" s="15"/>
      <c r="H23" s="15"/>
      <c r="I23" s="15"/>
      <c r="J23" s="14"/>
      <c r="K23" s="14"/>
      <c r="L23" s="58"/>
    </row>
    <row r="24" spans="1:12">
      <c r="A24" s="13"/>
      <c r="B24" s="13"/>
      <c r="C24" s="13"/>
      <c r="D24" s="14"/>
      <c r="E24" s="15"/>
      <c r="F24" s="15"/>
      <c r="G24" s="15"/>
      <c r="H24" s="15"/>
      <c r="I24" s="15"/>
      <c r="J24" s="14"/>
      <c r="K24" s="14"/>
      <c r="L24" s="58"/>
    </row>
    <row r="25" spans="1:12">
      <c r="A25" s="13"/>
      <c r="B25" s="13"/>
      <c r="C25" s="13"/>
      <c r="D25" s="14"/>
      <c r="E25" s="15"/>
      <c r="F25" s="15"/>
      <c r="G25" s="15"/>
      <c r="H25" s="15"/>
      <c r="I25" s="15"/>
      <c r="J25" s="14"/>
      <c r="K25" s="14"/>
      <c r="L25" s="58"/>
    </row>
    <row r="26" spans="1:12">
      <c r="A26" s="13"/>
      <c r="B26" s="13"/>
      <c r="C26" s="13"/>
      <c r="D26" s="14"/>
      <c r="E26" s="15"/>
      <c r="F26" s="15"/>
      <c r="G26" s="15"/>
      <c r="H26" s="15"/>
      <c r="I26" s="15"/>
      <c r="J26" s="14"/>
      <c r="K26" s="14"/>
      <c r="L26" s="58"/>
    </row>
    <row r="27" spans="1:12">
      <c r="A27" s="13"/>
      <c r="B27" s="13"/>
      <c r="C27" s="13"/>
      <c r="D27" s="14"/>
      <c r="E27" s="15"/>
      <c r="F27" s="15"/>
      <c r="G27" s="15"/>
      <c r="H27" s="15"/>
      <c r="I27" s="15"/>
      <c r="J27" s="14"/>
      <c r="K27" s="14"/>
      <c r="L27" s="58"/>
    </row>
    <row r="28" spans="1:12">
      <c r="A28" s="13"/>
      <c r="B28" s="13"/>
      <c r="C28" s="13"/>
      <c r="D28" s="14"/>
      <c r="E28" s="15"/>
      <c r="F28" s="15"/>
      <c r="G28" s="15"/>
      <c r="H28" s="15"/>
      <c r="I28" s="15"/>
      <c r="J28" s="14"/>
      <c r="K28" s="14"/>
      <c r="L28" s="58"/>
    </row>
    <row r="29" spans="1:12">
      <c r="A29" s="13"/>
      <c r="B29" s="13"/>
      <c r="C29" s="13"/>
      <c r="D29" s="14"/>
      <c r="E29" s="15"/>
      <c r="F29" s="15"/>
      <c r="G29" s="15"/>
      <c r="H29" s="15"/>
      <c r="I29" s="15"/>
      <c r="J29" s="14"/>
      <c r="K29" s="14"/>
      <c r="L29" s="58"/>
    </row>
    <row r="30" spans="1:12">
      <c r="A30" s="13"/>
      <c r="B30" s="13"/>
      <c r="C30" s="13"/>
      <c r="D30" s="14"/>
      <c r="E30" s="15"/>
      <c r="F30" s="15"/>
      <c r="G30" s="15"/>
      <c r="H30" s="15"/>
      <c r="I30" s="15"/>
      <c r="J30" s="14"/>
      <c r="K30" s="14"/>
      <c r="L30" s="58"/>
    </row>
    <row r="31" spans="1:12">
      <c r="A31" s="13"/>
      <c r="B31" s="13"/>
      <c r="C31" s="13"/>
      <c r="D31" s="14"/>
      <c r="E31" s="15"/>
      <c r="F31" s="15"/>
      <c r="G31" s="15"/>
      <c r="H31" s="15"/>
      <c r="I31" s="15"/>
      <c r="J31" s="14"/>
      <c r="K31" s="14"/>
      <c r="L31" s="58"/>
    </row>
    <row r="32" spans="1:12">
      <c r="A32" s="13"/>
      <c r="B32" s="13"/>
      <c r="C32" s="13"/>
      <c r="D32" s="14"/>
      <c r="E32" s="15"/>
      <c r="F32" s="15"/>
      <c r="G32" s="15"/>
      <c r="H32" s="15"/>
      <c r="I32" s="15"/>
      <c r="J32" s="14"/>
      <c r="K32" s="14"/>
      <c r="L32" s="58"/>
    </row>
    <row r="33" spans="1:11">
      <c r="A33" s="13"/>
      <c r="B33" s="13"/>
      <c r="C33" s="13"/>
      <c r="D33" s="14"/>
      <c r="E33" s="15"/>
      <c r="F33" s="15"/>
      <c r="G33" s="15"/>
      <c r="H33" s="15"/>
      <c r="I33" s="15"/>
      <c r="J33" s="14"/>
      <c r="K33" s="14"/>
    </row>
    <row r="34" spans="1:11">
      <c r="A34" s="13"/>
      <c r="B34" s="13"/>
      <c r="C34" s="13"/>
      <c r="D34" s="14"/>
      <c r="E34" s="15"/>
      <c r="F34" s="15"/>
      <c r="G34" s="15"/>
      <c r="H34" s="15"/>
      <c r="I34" s="15"/>
      <c r="J34" s="14"/>
      <c r="K34" s="14"/>
    </row>
    <row r="35" spans="1:11">
      <c r="A35" s="13"/>
      <c r="B35" s="13"/>
      <c r="C35" s="13"/>
      <c r="D35" s="14"/>
      <c r="E35" s="15"/>
      <c r="F35" s="15"/>
      <c r="G35" s="15"/>
      <c r="H35" s="15"/>
      <c r="I35" s="15"/>
      <c r="J35" s="14"/>
      <c r="K35" s="14"/>
    </row>
    <row r="36" spans="1:11">
      <c r="A36" s="13"/>
      <c r="B36" s="13"/>
      <c r="C36" s="13"/>
      <c r="D36" s="14"/>
      <c r="E36" s="15"/>
      <c r="F36" s="15"/>
      <c r="G36" s="15"/>
      <c r="H36" s="15"/>
      <c r="I36" s="15"/>
      <c r="J36" s="14"/>
      <c r="K36" s="14"/>
    </row>
    <row r="37" spans="1:11">
      <c r="A37" s="13"/>
      <c r="B37" s="13"/>
      <c r="C37" s="13"/>
      <c r="D37" s="14"/>
      <c r="E37" s="15"/>
      <c r="F37" s="15"/>
      <c r="G37" s="15"/>
      <c r="H37" s="15"/>
      <c r="I37" s="15"/>
      <c r="J37" s="14"/>
      <c r="K37" s="14"/>
    </row>
    <row r="38" spans="1:11">
      <c r="A38" s="13"/>
      <c r="B38" s="13"/>
      <c r="C38" s="13"/>
      <c r="D38" s="14"/>
      <c r="E38" s="15"/>
      <c r="F38" s="15"/>
      <c r="G38" s="15"/>
      <c r="H38" s="15"/>
      <c r="I38" s="15"/>
      <c r="J38" s="14"/>
      <c r="K38" s="14"/>
    </row>
    <row r="39" spans="1:11">
      <c r="A39" s="13"/>
      <c r="B39" s="13"/>
      <c r="C39" s="13"/>
      <c r="D39" s="14"/>
      <c r="E39" s="15"/>
      <c r="F39" s="15"/>
      <c r="G39" s="15"/>
      <c r="H39" s="15"/>
      <c r="I39" s="15"/>
      <c r="J39" s="14"/>
      <c r="K39" s="14"/>
    </row>
    <row r="40" spans="1:11">
      <c r="A40" s="13"/>
      <c r="B40" s="13"/>
      <c r="C40" s="13"/>
      <c r="D40" s="14"/>
      <c r="E40" s="15"/>
      <c r="F40" s="15"/>
      <c r="G40" s="15"/>
      <c r="H40" s="15"/>
      <c r="I40" s="15"/>
      <c r="J40" s="14"/>
      <c r="K40" s="14"/>
    </row>
    <row r="41" spans="1:11">
      <c r="A41" s="13"/>
      <c r="B41" s="13"/>
      <c r="C41" s="13"/>
      <c r="D41" s="14"/>
      <c r="E41" s="15"/>
      <c r="F41" s="15"/>
      <c r="G41" s="15"/>
      <c r="H41" s="15"/>
      <c r="I41" s="15"/>
      <c r="J41" s="14"/>
      <c r="K41" s="14"/>
    </row>
    <row r="42" spans="1:11">
      <c r="A42" s="13"/>
      <c r="B42" s="13"/>
      <c r="C42" s="13"/>
      <c r="D42" s="14"/>
      <c r="E42" s="15"/>
      <c r="F42" s="15"/>
      <c r="G42" s="15"/>
      <c r="H42" s="15"/>
      <c r="I42" s="15"/>
      <c r="J42" s="14"/>
      <c r="K42" s="14"/>
    </row>
    <row r="43" spans="1:11">
      <c r="A43" s="13"/>
      <c r="B43" s="13"/>
      <c r="C43" s="13"/>
      <c r="D43" s="14"/>
      <c r="E43" s="15"/>
      <c r="F43" s="15"/>
      <c r="G43" s="15"/>
      <c r="H43" s="15"/>
      <c r="I43" s="15"/>
      <c r="J43" s="14"/>
      <c r="K43" s="14"/>
    </row>
    <row r="44" spans="1:11">
      <c r="A44" s="13"/>
      <c r="B44" s="13"/>
      <c r="C44" s="13"/>
      <c r="D44" s="14"/>
      <c r="E44" s="15"/>
      <c r="F44" s="15"/>
      <c r="G44" s="15"/>
      <c r="H44" s="15"/>
      <c r="I44" s="15"/>
      <c r="J44" s="14"/>
      <c r="K44" s="14"/>
    </row>
    <row r="45" spans="1:11">
      <c r="A45" s="13"/>
      <c r="B45" s="13"/>
      <c r="C45" s="13"/>
      <c r="D45" s="14"/>
      <c r="E45" s="15"/>
      <c r="F45" s="15"/>
      <c r="G45" s="15"/>
      <c r="H45" s="15"/>
      <c r="I45" s="15"/>
      <c r="J45" s="14"/>
      <c r="K45" s="14"/>
    </row>
    <row r="46" spans="1:11">
      <c r="A46" s="13"/>
      <c r="B46" s="13"/>
      <c r="C46" s="13"/>
      <c r="D46" s="14"/>
      <c r="E46" s="15"/>
      <c r="F46" s="15"/>
      <c r="G46" s="15"/>
      <c r="H46" s="15"/>
      <c r="I46" s="15"/>
      <c r="J46" s="14"/>
      <c r="K46" s="14"/>
    </row>
    <row r="47" spans="1:11">
      <c r="A47" s="13"/>
      <c r="B47" s="13"/>
      <c r="C47" s="13"/>
      <c r="D47" s="14"/>
      <c r="E47" s="15"/>
      <c r="F47" s="15"/>
      <c r="G47" s="15"/>
      <c r="H47" s="15"/>
      <c r="I47" s="15"/>
      <c r="J47" s="14"/>
      <c r="K47" s="14"/>
    </row>
    <row r="48" spans="1:11">
      <c r="A48" s="13"/>
      <c r="B48" s="13"/>
      <c r="C48" s="13"/>
      <c r="D48" s="14"/>
      <c r="E48" s="15"/>
      <c r="F48" s="15"/>
      <c r="G48" s="15"/>
      <c r="H48" s="15"/>
      <c r="I48" s="15"/>
      <c r="J48" s="14"/>
      <c r="K48" s="14"/>
    </row>
    <row r="49" spans="1:11">
      <c r="A49" s="13"/>
      <c r="B49" s="13"/>
      <c r="C49" s="13"/>
      <c r="D49" s="14"/>
      <c r="E49" s="15"/>
      <c r="F49" s="15"/>
      <c r="G49" s="15"/>
      <c r="H49" s="15"/>
      <c r="I49" s="15"/>
      <c r="J49" s="14"/>
      <c r="K49" s="14"/>
    </row>
    <row r="50" spans="1:11">
      <c r="A50" s="13"/>
      <c r="B50" s="13"/>
      <c r="C50" s="13"/>
      <c r="D50" s="14"/>
      <c r="E50" s="15"/>
      <c r="F50" s="15"/>
      <c r="G50" s="15"/>
      <c r="H50" s="15"/>
      <c r="I50" s="15"/>
      <c r="J50" s="14"/>
      <c r="K50" s="14"/>
    </row>
    <row r="51" spans="1:11">
      <c r="A51" s="13"/>
      <c r="B51" s="13"/>
      <c r="C51" s="13"/>
      <c r="D51" s="14"/>
      <c r="E51" s="15"/>
      <c r="F51" s="15"/>
      <c r="G51" s="15"/>
      <c r="H51" s="15"/>
      <c r="I51" s="15"/>
      <c r="J51" s="14"/>
      <c r="K51" s="14"/>
    </row>
    <row r="52" spans="1:11">
      <c r="A52" s="17" t="s">
        <v>79</v>
      </c>
      <c r="B52" s="17" t="s">
        <v>79</v>
      </c>
      <c r="C52" s="17" t="s">
        <v>79</v>
      </c>
      <c r="D52" s="17" t="s">
        <v>79</v>
      </c>
      <c r="E52" s="17"/>
      <c r="F52" s="17"/>
      <c r="G52" s="17"/>
      <c r="H52" s="17"/>
      <c r="I52" s="17"/>
      <c r="J52" s="17" t="s">
        <v>79</v>
      </c>
      <c r="K52" s="17" t="s">
        <v>79</v>
      </c>
    </row>
    <row r="53" spans="1:11">
      <c r="A53" s="58"/>
      <c r="B53" s="58"/>
      <c r="C53" s="58"/>
      <c r="D53" s="18" t="s">
        <v>80</v>
      </c>
      <c r="E53" s="4">
        <f>SUM(E5:E51)</f>
        <v>13328.431652850239</v>
      </c>
      <c r="F53" s="4">
        <f t="shared" ref="F53:H53" si="0">SUM(F5:F51)</f>
        <v>59795.49472189229</v>
      </c>
      <c r="G53" s="4">
        <f t="shared" si="0"/>
        <v>178834.44486373942</v>
      </c>
      <c r="H53" s="4">
        <f t="shared" si="0"/>
        <v>155197</v>
      </c>
    </row>
    <row r="54" spans="1:11">
      <c r="A54" s="58"/>
      <c r="B54" s="58"/>
      <c r="C54" s="58"/>
      <c r="D54" s="18"/>
      <c r="E54" s="19"/>
      <c r="F54" s="20"/>
      <c r="G54" s="21"/>
      <c r="H54" s="21"/>
    </row>
    <row r="55" spans="1:11">
      <c r="A55" s="58"/>
      <c r="B55" s="58"/>
      <c r="C55" s="58" t="s">
        <v>81</v>
      </c>
      <c r="D55" s="22"/>
      <c r="E55" s="19"/>
      <c r="F55" s="19"/>
    </row>
  </sheetData>
  <mergeCells count="1">
    <mergeCell ref="E2:H2"/>
  </mergeCells>
  <pageMargins left="0.7" right="0.7" top="0.75" bottom="0.75" header="0.3" footer="0.3"/>
  <pageSetup scale="44" fitToHeight="0" orientation="landscape"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CF216B-F56D-4B2F-9DA2-70A9E56814A0}">
  <sheetPr>
    <tabColor theme="5" tint="0.39997558519241921"/>
  </sheetPr>
  <dimension ref="A1:Q53"/>
  <sheetViews>
    <sheetView view="pageBreakPreview" zoomScale="90" zoomScaleNormal="96" zoomScaleSheetLayoutView="90" workbookViewId="0">
      <selection activeCell="L3" sqref="L3:L17"/>
    </sheetView>
  </sheetViews>
  <sheetFormatPr defaultRowHeight="15"/>
  <cols>
    <col min="1" max="1" width="44.140625" bestFit="1" customWidth="1"/>
    <col min="2" max="2" width="44.85546875" bestFit="1" customWidth="1"/>
    <col min="3" max="3" width="67.7109375" customWidth="1"/>
    <col min="4" max="4" width="25.140625" style="5" bestFit="1" customWidth="1"/>
    <col min="5" max="5" width="9.42578125" style="4" bestFit="1" customWidth="1"/>
    <col min="6" max="6" width="8.28515625" style="4" bestFit="1" customWidth="1"/>
    <col min="7" max="8" width="7.7109375" style="4" bestFit="1" customWidth="1"/>
    <col min="9" max="9" width="14.140625" style="4" bestFit="1" customWidth="1"/>
    <col min="10" max="10" width="17.7109375" style="5" bestFit="1" customWidth="1"/>
    <col min="11" max="11" width="12.7109375" style="5" bestFit="1" customWidth="1"/>
    <col min="12" max="12" width="10.140625" bestFit="1" customWidth="1"/>
    <col min="13" max="13" width="12.7109375" bestFit="1" customWidth="1"/>
    <col min="14" max="15" width="8.28515625" bestFit="1" customWidth="1"/>
    <col min="16" max="16" width="7.28515625" bestFit="1" customWidth="1"/>
    <col min="17" max="17" width="7.7109375" bestFit="1" customWidth="1"/>
  </cols>
  <sheetData>
    <row r="1" spans="1:17">
      <c r="A1" s="1" t="s">
        <v>36</v>
      </c>
      <c r="B1" s="2" t="s">
        <v>37</v>
      </c>
      <c r="C1" s="58"/>
      <c r="D1" s="3"/>
      <c r="L1" s="58"/>
      <c r="M1" s="58"/>
      <c r="N1" s="58"/>
      <c r="O1" s="58"/>
      <c r="P1" s="58"/>
      <c r="Q1" s="58"/>
    </row>
    <row r="2" spans="1:17">
      <c r="A2" s="1" t="s">
        <v>92</v>
      </c>
      <c r="B2" s="2" t="s">
        <v>39</v>
      </c>
      <c r="C2" s="59" t="str">
        <f>CONCATENATE(E3,"-",H3)</f>
        <v>2022-2025</v>
      </c>
      <c r="E2" s="66" t="s">
        <v>40</v>
      </c>
      <c r="F2" s="66"/>
      <c r="G2" s="66"/>
      <c r="H2" s="66"/>
      <c r="L2" s="58"/>
      <c r="M2" s="58"/>
      <c r="N2" s="58"/>
      <c r="O2" s="58"/>
      <c r="P2" s="58"/>
      <c r="Q2" s="58"/>
    </row>
    <row r="3" spans="1:17" s="7" customFormat="1" ht="45">
      <c r="A3" s="7" t="s">
        <v>41</v>
      </c>
      <c r="B3" s="7" t="s">
        <v>42</v>
      </c>
      <c r="C3" s="7" t="s">
        <v>43</v>
      </c>
      <c r="D3" s="7" t="s">
        <v>44</v>
      </c>
      <c r="E3" s="7">
        <v>2022</v>
      </c>
      <c r="F3" s="7">
        <v>2023</v>
      </c>
      <c r="G3" s="7">
        <v>2024</v>
      </c>
      <c r="H3" s="7">
        <v>2025</v>
      </c>
      <c r="I3" s="8" t="s">
        <v>45</v>
      </c>
      <c r="J3" s="7" t="s">
        <v>46</v>
      </c>
      <c r="K3" s="7" t="s">
        <v>47</v>
      </c>
    </row>
    <row r="4" spans="1:17">
      <c r="A4" s="9" t="s">
        <v>48</v>
      </c>
      <c r="B4" s="10" t="s">
        <v>87</v>
      </c>
      <c r="C4" s="9" t="s">
        <v>50</v>
      </c>
      <c r="D4" s="10"/>
      <c r="E4" s="11">
        <v>89865.263288187154</v>
      </c>
      <c r="F4" s="11"/>
      <c r="G4" s="11"/>
      <c r="H4" s="11"/>
      <c r="I4" s="12">
        <v>44188</v>
      </c>
      <c r="J4" s="12">
        <v>44197</v>
      </c>
      <c r="K4" s="10" t="s">
        <v>51</v>
      </c>
      <c r="L4" s="4"/>
      <c r="M4" s="58"/>
      <c r="N4" s="58"/>
      <c r="O4" s="58"/>
      <c r="P4" s="58"/>
      <c r="Q4" s="58"/>
    </row>
    <row r="5" spans="1:17">
      <c r="A5" s="13" t="s">
        <v>28</v>
      </c>
      <c r="B5" s="14" t="s">
        <v>88</v>
      </c>
      <c r="C5" s="13" t="s">
        <v>53</v>
      </c>
      <c r="D5" s="14" t="s">
        <v>54</v>
      </c>
      <c r="E5" s="15">
        <v>6071.7367118128459</v>
      </c>
      <c r="F5" s="15"/>
      <c r="G5" s="15"/>
      <c r="H5" s="15"/>
      <c r="I5" s="16">
        <v>44579</v>
      </c>
      <c r="J5" s="16">
        <v>44624</v>
      </c>
      <c r="K5" s="14" t="s">
        <v>51</v>
      </c>
      <c r="L5" s="4"/>
      <c r="M5" s="5" t="s">
        <v>28</v>
      </c>
      <c r="N5" s="4">
        <f>SUMIF($A$5:$A49,$M5,E$5:E49)</f>
        <v>6071.7367118128459</v>
      </c>
      <c r="O5" s="4">
        <f>SUMIF($A$5:$A49,$M5,F$5:F49)</f>
        <v>7867</v>
      </c>
      <c r="P5" s="4">
        <f>SUMIF($A$5:$A49,$M5,G$5:G49)</f>
        <v>0</v>
      </c>
      <c r="Q5" s="4">
        <f>SUMIF($A$5:$A49,$M5,H$5:H49)</f>
        <v>0</v>
      </c>
    </row>
    <row r="6" spans="1:17">
      <c r="A6" s="13" t="s">
        <v>28</v>
      </c>
      <c r="B6" s="14" t="s">
        <v>89</v>
      </c>
      <c r="C6" s="13" t="s">
        <v>56</v>
      </c>
      <c r="D6" s="14" t="s">
        <v>57</v>
      </c>
      <c r="E6" s="15"/>
      <c r="F6" s="15"/>
      <c r="G6" s="15"/>
      <c r="H6" s="15"/>
      <c r="I6" s="16">
        <v>44760</v>
      </c>
      <c r="J6" s="16">
        <v>44791</v>
      </c>
      <c r="K6" s="16" t="s">
        <v>51</v>
      </c>
      <c r="L6" s="4"/>
      <c r="M6" s="5" t="s">
        <v>29</v>
      </c>
      <c r="N6" s="4">
        <f>SUMIF($A$5:$A50,$M6,E$5:E50)</f>
        <v>0</v>
      </c>
      <c r="O6" s="4">
        <f>SUMIF($A$5:$A50,$M6,F$5:F50)</f>
        <v>0</v>
      </c>
      <c r="P6" s="4">
        <f>SUMIF($A$5:$A50,$M6,G$5:G50)</f>
        <v>0</v>
      </c>
      <c r="Q6" s="4">
        <f>SUMIF($A$5:$A50,$M6,H$5:H50)</f>
        <v>0</v>
      </c>
    </row>
    <row r="7" spans="1:17">
      <c r="A7" s="13" t="s">
        <v>28</v>
      </c>
      <c r="B7" s="14" t="s">
        <v>90</v>
      </c>
      <c r="C7" s="13" t="s">
        <v>59</v>
      </c>
      <c r="D7" s="14" t="s">
        <v>57</v>
      </c>
      <c r="E7" s="15"/>
      <c r="F7" s="15"/>
      <c r="G7" s="15"/>
      <c r="H7" s="15"/>
      <c r="I7" s="16">
        <v>44805</v>
      </c>
      <c r="J7" s="16">
        <v>44805</v>
      </c>
      <c r="K7" s="16" t="s">
        <v>51</v>
      </c>
      <c r="L7" s="4"/>
      <c r="M7" s="5" t="s">
        <v>30</v>
      </c>
      <c r="N7" s="4">
        <f>SUMIF($A$5:$A50,$M7,E$5:E50)</f>
        <v>0</v>
      </c>
      <c r="O7" s="4">
        <f>SUMIF($A$5:$A50,$M7,F$5:F50)</f>
        <v>0</v>
      </c>
      <c r="P7" s="4">
        <f>SUMIF($A$5:$A50,$M7,G$5:G50)</f>
        <v>-342</v>
      </c>
      <c r="Q7" s="4">
        <f>SUMIF($A$5:$A50,$M7,H$5:H50)</f>
        <v>0</v>
      </c>
    </row>
    <row r="8" spans="1:17">
      <c r="A8" s="13" t="s">
        <v>28</v>
      </c>
      <c r="B8" s="14" t="s">
        <v>91</v>
      </c>
      <c r="C8" s="13" t="s">
        <v>61</v>
      </c>
      <c r="D8" s="14" t="s">
        <v>54</v>
      </c>
      <c r="E8" s="15"/>
      <c r="F8" s="15">
        <v>7867</v>
      </c>
      <c r="G8" s="15"/>
      <c r="H8" s="15"/>
      <c r="I8" s="16">
        <v>44880</v>
      </c>
      <c r="J8" s="16">
        <v>44927</v>
      </c>
      <c r="K8" s="16" t="s">
        <v>51</v>
      </c>
      <c r="L8" s="4"/>
      <c r="M8" s="5" t="s">
        <v>31</v>
      </c>
      <c r="N8" s="4">
        <f>SUMIF($A$5:$A54,$M8,E$5:E54)</f>
        <v>0</v>
      </c>
      <c r="O8" s="4">
        <f>SUMIF($A$5:$A54,$M8,F$5:F54)</f>
        <v>0</v>
      </c>
      <c r="P8" s="4">
        <f>SUMIF($A$5:$A54,$M8,G$5:G54)</f>
        <v>0</v>
      </c>
      <c r="Q8" s="4">
        <f>SUMIF($A$5:$A54,$M8,H$5:H54)</f>
        <v>3216</v>
      </c>
    </row>
    <row r="9" spans="1:17">
      <c r="A9" s="13" t="s">
        <v>28</v>
      </c>
      <c r="B9" s="14" t="s">
        <v>91</v>
      </c>
      <c r="C9" s="13" t="s">
        <v>62</v>
      </c>
      <c r="D9" s="14" t="s">
        <v>57</v>
      </c>
      <c r="E9" s="15"/>
      <c r="F9" s="15"/>
      <c r="G9" s="15"/>
      <c r="H9" s="15"/>
      <c r="I9" s="16">
        <v>44880</v>
      </c>
      <c r="J9" s="16">
        <v>44927</v>
      </c>
      <c r="K9" s="14" t="s">
        <v>51</v>
      </c>
      <c r="L9" s="4"/>
      <c r="M9" s="58"/>
      <c r="N9" s="58"/>
      <c r="O9" s="58"/>
      <c r="P9" s="58"/>
      <c r="Q9" s="58"/>
    </row>
    <row r="10" spans="1:17">
      <c r="A10" s="13" t="s">
        <v>28</v>
      </c>
      <c r="B10" s="14" t="s">
        <v>63</v>
      </c>
      <c r="C10" s="13" t="s">
        <v>64</v>
      </c>
      <c r="D10" s="14" t="s">
        <v>57</v>
      </c>
      <c r="E10" s="15"/>
      <c r="F10" s="15"/>
      <c r="G10" s="15"/>
      <c r="H10" s="15"/>
      <c r="I10" s="16">
        <v>44917</v>
      </c>
      <c r="J10" s="16">
        <v>44927</v>
      </c>
      <c r="K10" s="14" t="s">
        <v>51</v>
      </c>
      <c r="L10" s="4"/>
      <c r="M10" s="58"/>
      <c r="N10" s="58"/>
      <c r="O10" s="58"/>
      <c r="P10" s="58"/>
      <c r="Q10" s="58"/>
    </row>
    <row r="11" spans="1:17">
      <c r="A11" s="13" t="s">
        <v>31</v>
      </c>
      <c r="B11" s="14" t="s">
        <v>71</v>
      </c>
      <c r="C11" s="13" t="s">
        <v>9</v>
      </c>
      <c r="D11" s="14" t="s">
        <v>54</v>
      </c>
      <c r="E11" s="15"/>
      <c r="F11" s="15"/>
      <c r="G11" s="15"/>
      <c r="H11" s="15"/>
      <c r="I11" s="16"/>
      <c r="J11" s="16">
        <v>45138</v>
      </c>
      <c r="K11" s="14" t="s">
        <v>51</v>
      </c>
      <c r="L11" s="4"/>
      <c r="M11" s="58"/>
      <c r="N11" s="58"/>
      <c r="O11" s="58"/>
      <c r="P11" s="58"/>
      <c r="Q11" s="58"/>
    </row>
    <row r="12" spans="1:17">
      <c r="A12" s="13" t="s">
        <v>30</v>
      </c>
      <c r="B12" s="14" t="s">
        <v>72</v>
      </c>
      <c r="C12" s="13" t="s">
        <v>73</v>
      </c>
      <c r="D12" s="14" t="s">
        <v>54</v>
      </c>
      <c r="E12" s="15"/>
      <c r="F12" s="15"/>
      <c r="G12" s="15">
        <v>-342</v>
      </c>
      <c r="H12" s="15"/>
      <c r="I12" s="16"/>
      <c r="J12" s="16">
        <v>45292</v>
      </c>
      <c r="K12" s="14"/>
      <c r="L12" s="4"/>
      <c r="M12" s="5"/>
      <c r="N12" s="58"/>
      <c r="O12" s="58"/>
      <c r="P12" s="58"/>
      <c r="Q12" s="58"/>
    </row>
    <row r="13" spans="1:17">
      <c r="A13" s="13" t="s">
        <v>31</v>
      </c>
      <c r="B13" s="14" t="s">
        <v>71</v>
      </c>
      <c r="C13" s="13" t="s">
        <v>74</v>
      </c>
      <c r="D13" s="14" t="s">
        <v>57</v>
      </c>
      <c r="E13" s="15"/>
      <c r="F13" s="15"/>
      <c r="G13" s="15"/>
      <c r="H13" s="15"/>
      <c r="I13" s="16"/>
      <c r="J13" s="16"/>
      <c r="K13" s="14"/>
      <c r="L13" s="4"/>
      <c r="M13" s="58"/>
      <c r="N13" s="58"/>
      <c r="O13" s="58"/>
      <c r="P13" s="58"/>
      <c r="Q13" s="58"/>
    </row>
    <row r="14" spans="1:17">
      <c r="A14" s="13" t="s">
        <v>31</v>
      </c>
      <c r="B14" s="14" t="s">
        <v>71</v>
      </c>
      <c r="C14" s="13" t="s">
        <v>75</v>
      </c>
      <c r="D14" s="14" t="s">
        <v>57</v>
      </c>
      <c r="E14" s="15"/>
      <c r="F14" s="15"/>
      <c r="G14" s="15"/>
      <c r="H14" s="15"/>
      <c r="I14" s="16"/>
      <c r="J14" s="14"/>
      <c r="K14" s="14"/>
      <c r="L14" s="4"/>
      <c r="M14" s="58"/>
      <c r="N14" s="58"/>
      <c r="O14" s="58"/>
      <c r="P14" s="58"/>
      <c r="Q14" s="58"/>
    </row>
    <row r="15" spans="1:17">
      <c r="A15" s="13" t="s">
        <v>31</v>
      </c>
      <c r="B15" s="14" t="s">
        <v>71</v>
      </c>
      <c r="C15" s="13" t="s">
        <v>76</v>
      </c>
      <c r="D15" s="14" t="s">
        <v>57</v>
      </c>
      <c r="E15" s="15"/>
      <c r="F15" s="15"/>
      <c r="G15" s="15"/>
      <c r="H15" s="15"/>
      <c r="I15" s="16"/>
      <c r="J15" s="14"/>
      <c r="K15" s="14"/>
      <c r="L15" s="4"/>
      <c r="M15" s="58"/>
      <c r="N15" s="58"/>
      <c r="O15" s="58"/>
      <c r="P15" s="58"/>
      <c r="Q15" s="58"/>
    </row>
    <row r="16" spans="1:17">
      <c r="A16" s="13" t="s">
        <v>31</v>
      </c>
      <c r="B16" s="14" t="s">
        <v>71</v>
      </c>
      <c r="C16" s="13" t="s">
        <v>77</v>
      </c>
      <c r="D16" s="14" t="s">
        <v>54</v>
      </c>
      <c r="E16" s="15"/>
      <c r="F16" s="15"/>
      <c r="G16" s="15"/>
      <c r="H16" s="15"/>
      <c r="I16" s="16"/>
      <c r="J16" s="14"/>
      <c r="K16" s="14"/>
      <c r="L16" s="4"/>
      <c r="M16" s="58"/>
      <c r="N16" s="58"/>
      <c r="O16" s="58"/>
      <c r="P16" s="58"/>
      <c r="Q16" s="58"/>
    </row>
    <row r="17" spans="1:12">
      <c r="A17" s="13" t="s">
        <v>31</v>
      </c>
      <c r="B17" s="14" t="s">
        <v>72</v>
      </c>
      <c r="C17" s="13" t="s">
        <v>78</v>
      </c>
      <c r="D17" s="14" t="s">
        <v>54</v>
      </c>
      <c r="E17" s="15"/>
      <c r="F17" s="15"/>
      <c r="G17" s="15"/>
      <c r="H17" s="15">
        <v>3216</v>
      </c>
      <c r="I17" s="16"/>
      <c r="J17" s="16">
        <v>45658</v>
      </c>
      <c r="K17" s="14"/>
      <c r="L17" s="4"/>
    </row>
    <row r="18" spans="1:12">
      <c r="A18" s="13" t="s">
        <v>31</v>
      </c>
      <c r="B18" s="14" t="s">
        <v>71</v>
      </c>
      <c r="C18" s="13" t="s">
        <v>62</v>
      </c>
      <c r="D18" s="14" t="s">
        <v>57</v>
      </c>
      <c r="E18" s="15"/>
      <c r="F18" s="15"/>
      <c r="G18" s="15"/>
      <c r="H18" s="15"/>
      <c r="I18" s="15"/>
      <c r="J18" s="16"/>
      <c r="K18" s="14"/>
      <c r="L18" s="4"/>
    </row>
    <row r="19" spans="1:12">
      <c r="A19" s="13" t="s">
        <v>31</v>
      </c>
      <c r="B19" s="14" t="s">
        <v>71</v>
      </c>
      <c r="C19" s="13" t="s">
        <v>77</v>
      </c>
      <c r="D19" s="14" t="s">
        <v>54</v>
      </c>
      <c r="E19" s="15"/>
      <c r="F19" s="15"/>
      <c r="G19" s="15"/>
      <c r="H19" s="15"/>
      <c r="I19" s="15"/>
      <c r="J19" s="14"/>
      <c r="K19" s="14"/>
      <c r="L19" s="58"/>
    </row>
    <row r="20" spans="1:12">
      <c r="A20" s="13"/>
      <c r="B20" s="14"/>
      <c r="C20" s="13"/>
      <c r="D20" s="14"/>
      <c r="E20" s="15"/>
      <c r="F20" s="15"/>
      <c r="G20" s="15"/>
      <c r="H20" s="15"/>
      <c r="I20" s="15"/>
      <c r="J20" s="14"/>
      <c r="K20" s="14"/>
      <c r="L20" s="58"/>
    </row>
    <row r="21" spans="1:12">
      <c r="A21" s="13"/>
      <c r="B21" s="14"/>
      <c r="C21" s="13"/>
      <c r="D21" s="14"/>
      <c r="E21" s="15"/>
      <c r="F21" s="15"/>
      <c r="G21" s="15"/>
      <c r="H21" s="15"/>
      <c r="I21" s="15"/>
      <c r="J21" s="14"/>
      <c r="K21" s="14"/>
      <c r="L21" s="58"/>
    </row>
    <row r="22" spans="1:12">
      <c r="A22" s="13"/>
      <c r="B22" s="13"/>
      <c r="C22" s="13"/>
      <c r="D22" s="14"/>
      <c r="E22" s="15"/>
      <c r="F22" s="15"/>
      <c r="G22" s="15"/>
      <c r="H22" s="15"/>
      <c r="I22" s="15"/>
      <c r="J22" s="14"/>
      <c r="K22" s="14"/>
      <c r="L22" s="58"/>
    </row>
    <row r="23" spans="1:12">
      <c r="A23" s="13"/>
      <c r="B23" s="13"/>
      <c r="C23" s="13"/>
      <c r="D23" s="14"/>
      <c r="E23" s="15"/>
      <c r="F23" s="15"/>
      <c r="G23" s="15"/>
      <c r="H23" s="15"/>
      <c r="I23" s="15"/>
      <c r="J23" s="14"/>
      <c r="K23" s="14"/>
      <c r="L23" s="58"/>
    </row>
    <row r="24" spans="1:12">
      <c r="A24" s="13"/>
      <c r="B24" s="13"/>
      <c r="C24" s="13"/>
      <c r="D24" s="14"/>
      <c r="E24" s="15"/>
      <c r="F24" s="15"/>
      <c r="G24" s="15"/>
      <c r="H24" s="15"/>
      <c r="I24" s="15"/>
      <c r="J24" s="14"/>
      <c r="K24" s="14"/>
      <c r="L24" s="58"/>
    </row>
    <row r="25" spans="1:12">
      <c r="A25" s="13"/>
      <c r="B25" s="13"/>
      <c r="C25" s="13"/>
      <c r="D25" s="14"/>
      <c r="E25" s="15"/>
      <c r="F25" s="15"/>
      <c r="G25" s="15"/>
      <c r="H25" s="15"/>
      <c r="I25" s="15"/>
      <c r="J25" s="14"/>
      <c r="K25" s="14"/>
      <c r="L25" s="58"/>
    </row>
    <row r="26" spans="1:12">
      <c r="A26" s="13"/>
      <c r="B26" s="13"/>
      <c r="C26" s="13"/>
      <c r="D26" s="14"/>
      <c r="E26" s="15"/>
      <c r="F26" s="15"/>
      <c r="G26" s="15"/>
      <c r="H26" s="15"/>
      <c r="I26" s="15"/>
      <c r="J26" s="14"/>
      <c r="K26" s="14"/>
      <c r="L26" s="58"/>
    </row>
    <row r="27" spans="1:12">
      <c r="A27" s="13"/>
      <c r="B27" s="13"/>
      <c r="C27" s="13"/>
      <c r="D27" s="14"/>
      <c r="E27" s="15"/>
      <c r="F27" s="15"/>
      <c r="G27" s="15"/>
      <c r="H27" s="15"/>
      <c r="I27" s="15"/>
      <c r="J27" s="14"/>
      <c r="K27" s="14"/>
      <c r="L27" s="58"/>
    </row>
    <row r="28" spans="1:12">
      <c r="A28" s="13"/>
      <c r="B28" s="13"/>
      <c r="C28" s="13"/>
      <c r="D28" s="14"/>
      <c r="E28" s="15"/>
      <c r="F28" s="15"/>
      <c r="G28" s="15"/>
      <c r="H28" s="15"/>
      <c r="I28" s="15"/>
      <c r="J28" s="14"/>
      <c r="K28" s="14"/>
      <c r="L28" s="58"/>
    </row>
    <row r="29" spans="1:12">
      <c r="A29" s="13"/>
      <c r="B29" s="13"/>
      <c r="C29" s="13"/>
      <c r="D29" s="14"/>
      <c r="E29" s="15"/>
      <c r="F29" s="15"/>
      <c r="G29" s="15"/>
      <c r="H29" s="15"/>
      <c r="I29" s="15"/>
      <c r="J29" s="14"/>
      <c r="K29" s="14"/>
      <c r="L29" s="58"/>
    </row>
    <row r="30" spans="1:12">
      <c r="A30" s="13"/>
      <c r="B30" s="13"/>
      <c r="C30" s="13"/>
      <c r="D30" s="14"/>
      <c r="E30" s="15"/>
      <c r="F30" s="15"/>
      <c r="G30" s="15"/>
      <c r="H30" s="15"/>
      <c r="I30" s="15"/>
      <c r="J30" s="14"/>
      <c r="K30" s="14"/>
      <c r="L30" s="58"/>
    </row>
    <row r="31" spans="1:12">
      <c r="A31" s="13"/>
      <c r="B31" s="13"/>
      <c r="C31" s="13"/>
      <c r="D31" s="14"/>
      <c r="E31" s="15"/>
      <c r="F31" s="15"/>
      <c r="G31" s="15"/>
      <c r="H31" s="15"/>
      <c r="I31" s="15"/>
      <c r="J31" s="14"/>
      <c r="K31" s="14"/>
      <c r="L31" s="58"/>
    </row>
    <row r="32" spans="1:12">
      <c r="A32" s="13"/>
      <c r="B32" s="13"/>
      <c r="C32" s="13"/>
      <c r="D32" s="14"/>
      <c r="E32" s="15"/>
      <c r="F32" s="15"/>
      <c r="G32" s="15"/>
      <c r="H32" s="15"/>
      <c r="I32" s="15"/>
      <c r="J32" s="14"/>
      <c r="K32" s="14"/>
      <c r="L32" s="58"/>
    </row>
    <row r="33" spans="1:11">
      <c r="A33" s="13"/>
      <c r="B33" s="13"/>
      <c r="C33" s="13"/>
      <c r="D33" s="14"/>
      <c r="E33" s="15"/>
      <c r="F33" s="15"/>
      <c r="G33" s="15"/>
      <c r="H33" s="15"/>
      <c r="I33" s="15"/>
      <c r="J33" s="14"/>
      <c r="K33" s="14"/>
    </row>
    <row r="34" spans="1:11">
      <c r="A34" s="13"/>
      <c r="B34" s="13"/>
      <c r="C34" s="13"/>
      <c r="D34" s="14"/>
      <c r="E34" s="15"/>
      <c r="F34" s="15"/>
      <c r="G34" s="15"/>
      <c r="H34" s="15"/>
      <c r="I34" s="15"/>
      <c r="J34" s="14"/>
      <c r="K34" s="14"/>
    </row>
    <row r="35" spans="1:11">
      <c r="A35" s="13"/>
      <c r="B35" s="13"/>
      <c r="C35" s="13"/>
      <c r="D35" s="14"/>
      <c r="E35" s="15"/>
      <c r="F35" s="15"/>
      <c r="G35" s="15"/>
      <c r="H35" s="15"/>
      <c r="I35" s="15"/>
      <c r="J35" s="14"/>
      <c r="K35" s="14"/>
    </row>
    <row r="36" spans="1:11">
      <c r="A36" s="13"/>
      <c r="B36" s="13"/>
      <c r="C36" s="13"/>
      <c r="D36" s="14"/>
      <c r="E36" s="15"/>
      <c r="F36" s="15"/>
      <c r="G36" s="15"/>
      <c r="H36" s="15"/>
      <c r="I36" s="15"/>
      <c r="J36" s="14"/>
      <c r="K36" s="14"/>
    </row>
    <row r="37" spans="1:11">
      <c r="A37" s="13"/>
      <c r="B37" s="13"/>
      <c r="C37" s="13"/>
      <c r="D37" s="14"/>
      <c r="E37" s="15"/>
      <c r="F37" s="15"/>
      <c r="G37" s="15"/>
      <c r="H37" s="15"/>
      <c r="I37" s="15"/>
      <c r="J37" s="14"/>
      <c r="K37" s="14"/>
    </row>
    <row r="38" spans="1:11">
      <c r="A38" s="13"/>
      <c r="B38" s="13"/>
      <c r="C38" s="13"/>
      <c r="D38" s="14"/>
      <c r="E38" s="15"/>
      <c r="F38" s="15"/>
      <c r="G38" s="15"/>
      <c r="H38" s="15"/>
      <c r="I38" s="15"/>
      <c r="J38" s="14"/>
      <c r="K38" s="14"/>
    </row>
    <row r="39" spans="1:11">
      <c r="A39" s="13"/>
      <c r="B39" s="13"/>
      <c r="C39" s="13"/>
      <c r="D39" s="14"/>
      <c r="E39" s="15"/>
      <c r="F39" s="15"/>
      <c r="G39" s="15"/>
      <c r="H39" s="15"/>
      <c r="I39" s="15"/>
      <c r="J39" s="14"/>
      <c r="K39" s="14"/>
    </row>
    <row r="40" spans="1:11">
      <c r="A40" s="13"/>
      <c r="B40" s="13"/>
      <c r="C40" s="13"/>
      <c r="D40" s="14"/>
      <c r="E40" s="15"/>
      <c r="F40" s="15"/>
      <c r="G40" s="15"/>
      <c r="H40" s="15"/>
      <c r="I40" s="15"/>
      <c r="J40" s="14"/>
      <c r="K40" s="14"/>
    </row>
    <row r="41" spans="1:11">
      <c r="A41" s="13"/>
      <c r="B41" s="13"/>
      <c r="C41" s="13"/>
      <c r="D41" s="14"/>
      <c r="E41" s="15"/>
      <c r="F41" s="15"/>
      <c r="G41" s="15"/>
      <c r="H41" s="15"/>
      <c r="I41" s="15"/>
      <c r="J41" s="14"/>
      <c r="K41" s="14"/>
    </row>
    <row r="42" spans="1:11">
      <c r="A42" s="13"/>
      <c r="B42" s="13"/>
      <c r="C42" s="13"/>
      <c r="D42" s="14"/>
      <c r="E42" s="15"/>
      <c r="F42" s="15"/>
      <c r="G42" s="15"/>
      <c r="H42" s="15"/>
      <c r="I42" s="15"/>
      <c r="J42" s="14"/>
      <c r="K42" s="14"/>
    </row>
    <row r="43" spans="1:11">
      <c r="A43" s="13"/>
      <c r="B43" s="13"/>
      <c r="C43" s="13"/>
      <c r="D43" s="14"/>
      <c r="E43" s="15"/>
      <c r="F43" s="15"/>
      <c r="G43" s="15"/>
      <c r="H43" s="15"/>
      <c r="I43" s="15"/>
      <c r="J43" s="14"/>
      <c r="K43" s="14"/>
    </row>
    <row r="44" spans="1:11">
      <c r="A44" s="13"/>
      <c r="B44" s="13"/>
      <c r="C44" s="13"/>
      <c r="D44" s="14"/>
      <c r="E44" s="15"/>
      <c r="F44" s="15"/>
      <c r="G44" s="15"/>
      <c r="H44" s="15"/>
      <c r="I44" s="15"/>
      <c r="J44" s="14"/>
      <c r="K44" s="14"/>
    </row>
    <row r="45" spans="1:11">
      <c r="A45" s="13"/>
      <c r="B45" s="13"/>
      <c r="C45" s="13"/>
      <c r="D45" s="14"/>
      <c r="E45" s="15"/>
      <c r="F45" s="15"/>
      <c r="G45" s="15"/>
      <c r="H45" s="15"/>
      <c r="I45" s="15"/>
      <c r="J45" s="14"/>
      <c r="K45" s="14"/>
    </row>
    <row r="46" spans="1:11">
      <c r="A46" s="13"/>
      <c r="B46" s="13"/>
      <c r="C46" s="13"/>
      <c r="D46" s="14"/>
      <c r="E46" s="15"/>
      <c r="F46" s="15"/>
      <c r="G46" s="15"/>
      <c r="H46" s="15"/>
      <c r="I46" s="15"/>
      <c r="J46" s="14"/>
      <c r="K46" s="14"/>
    </row>
    <row r="47" spans="1:11">
      <c r="A47" s="13"/>
      <c r="B47" s="13"/>
      <c r="C47" s="13"/>
      <c r="D47" s="14"/>
      <c r="E47" s="15"/>
      <c r="F47" s="15"/>
      <c r="G47" s="15"/>
      <c r="H47" s="15"/>
      <c r="I47" s="15"/>
      <c r="J47" s="14"/>
      <c r="K47" s="14"/>
    </row>
    <row r="48" spans="1:11">
      <c r="A48" s="13"/>
      <c r="B48" s="13"/>
      <c r="C48" s="13"/>
      <c r="D48" s="14"/>
      <c r="E48" s="15"/>
      <c r="F48" s="15"/>
      <c r="G48" s="15"/>
      <c r="H48" s="15"/>
      <c r="I48" s="15"/>
      <c r="J48" s="14"/>
      <c r="K48" s="14"/>
    </row>
    <row r="49" spans="1:11">
      <c r="A49" s="13"/>
      <c r="B49" s="13"/>
      <c r="C49" s="13"/>
      <c r="D49" s="14"/>
      <c r="E49" s="15"/>
      <c r="F49" s="15"/>
      <c r="G49" s="15"/>
      <c r="H49" s="15"/>
      <c r="I49" s="15"/>
      <c r="J49" s="14"/>
      <c r="K49" s="14"/>
    </row>
    <row r="50" spans="1:11">
      <c r="A50" s="17" t="s">
        <v>79</v>
      </c>
      <c r="B50" s="17" t="s">
        <v>79</v>
      </c>
      <c r="C50" s="17" t="s">
        <v>79</v>
      </c>
      <c r="D50" s="17" t="s">
        <v>79</v>
      </c>
      <c r="E50" s="17"/>
      <c r="F50" s="17"/>
      <c r="G50" s="17"/>
      <c r="H50" s="17"/>
      <c r="I50" s="17"/>
      <c r="J50" s="17" t="s">
        <v>79</v>
      </c>
      <c r="K50" s="17" t="s">
        <v>79</v>
      </c>
    </row>
    <row r="51" spans="1:11">
      <c r="A51" s="58"/>
      <c r="B51" s="58"/>
      <c r="C51" s="58"/>
      <c r="D51" s="18" t="s">
        <v>80</v>
      </c>
      <c r="E51" s="4">
        <f>SUM(E5:E49)</f>
        <v>6071.7367118128459</v>
      </c>
      <c r="F51" s="4">
        <f t="shared" ref="F51:H51" si="0">SUM(F5:F49)</f>
        <v>7867</v>
      </c>
      <c r="G51" s="4">
        <f t="shared" si="0"/>
        <v>-342</v>
      </c>
      <c r="H51" s="4">
        <f t="shared" si="0"/>
        <v>3216</v>
      </c>
    </row>
    <row r="52" spans="1:11">
      <c r="A52" s="58"/>
      <c r="B52" s="58"/>
      <c r="C52" s="58"/>
      <c r="D52" s="18"/>
      <c r="E52" s="19"/>
      <c r="F52" s="20"/>
      <c r="G52" s="21"/>
      <c r="H52" s="21"/>
    </row>
    <row r="53" spans="1:11">
      <c r="A53" s="58"/>
      <c r="B53" s="58"/>
      <c r="C53" s="58" t="s">
        <v>81</v>
      </c>
      <c r="D53" s="22"/>
      <c r="E53" s="19"/>
      <c r="F53" s="19"/>
    </row>
  </sheetData>
  <mergeCells count="1">
    <mergeCell ref="E2:H2"/>
  </mergeCells>
  <pageMargins left="0.7" right="0.7" top="0.75" bottom="0.75" header="0.3" footer="0.3"/>
  <pageSetup scale="47" orientation="landscape"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4654D5-D35F-459A-A3AC-BEF4F58C2AB1}">
  <sheetPr>
    <tabColor theme="5" tint="0.39997558519241921"/>
    <pageSetUpPr fitToPage="1"/>
  </sheetPr>
  <dimension ref="A1:Q55"/>
  <sheetViews>
    <sheetView view="pageBreakPreview" zoomScale="90" zoomScaleNormal="100" zoomScaleSheetLayoutView="90" workbookViewId="0">
      <selection activeCell="L3" sqref="L3:L24"/>
    </sheetView>
  </sheetViews>
  <sheetFormatPr defaultRowHeight="15"/>
  <cols>
    <col min="1" max="1" width="44.140625" bestFit="1" customWidth="1"/>
    <col min="2" max="2" width="44.85546875" bestFit="1" customWidth="1"/>
    <col min="3" max="3" width="67.7109375" bestFit="1" customWidth="1"/>
    <col min="4" max="4" width="25.140625" style="5" bestFit="1" customWidth="1"/>
    <col min="5" max="5" width="12.28515625" style="4" customWidth="1"/>
    <col min="6" max="6" width="10.5703125" style="4" bestFit="1" customWidth="1"/>
    <col min="7" max="7" width="11.85546875" style="4" bestFit="1" customWidth="1"/>
    <col min="8" max="8" width="10.140625" style="4" bestFit="1" customWidth="1"/>
    <col min="9" max="9" width="14.140625" style="4" bestFit="1" customWidth="1"/>
    <col min="10" max="10" width="23" style="5" bestFit="1" customWidth="1"/>
    <col min="11" max="11" width="14.7109375" style="5" bestFit="1" customWidth="1"/>
    <col min="12" max="12" width="13" bestFit="1" customWidth="1"/>
    <col min="13" max="13" width="12.7109375" bestFit="1" customWidth="1"/>
    <col min="14" max="14" width="12.28515625" bestFit="1" customWidth="1"/>
    <col min="15" max="15" width="10.5703125" bestFit="1" customWidth="1"/>
    <col min="16" max="16" width="11.85546875" bestFit="1" customWidth="1"/>
    <col min="17" max="17" width="10.140625" bestFit="1" customWidth="1"/>
  </cols>
  <sheetData>
    <row r="1" spans="1:17">
      <c r="A1" s="1" t="s">
        <v>36</v>
      </c>
      <c r="B1" s="2" t="s">
        <v>37</v>
      </c>
      <c r="C1" s="58"/>
      <c r="D1" s="3"/>
      <c r="L1" s="58"/>
      <c r="M1" s="58"/>
      <c r="N1" s="58"/>
      <c r="O1" s="58"/>
      <c r="P1" s="58"/>
      <c r="Q1" s="58"/>
    </row>
    <row r="2" spans="1:17">
      <c r="A2" s="1" t="s">
        <v>93</v>
      </c>
      <c r="B2" s="2" t="s">
        <v>39</v>
      </c>
      <c r="C2" s="59" t="str">
        <f>CONCATENATE(E3,"-",H3)</f>
        <v>2022-2025</v>
      </c>
      <c r="E2" s="66" t="s">
        <v>40</v>
      </c>
      <c r="F2" s="66"/>
      <c r="G2" s="66"/>
      <c r="H2" s="66"/>
      <c r="L2" s="58"/>
      <c r="M2" s="58"/>
      <c r="N2" s="58"/>
      <c r="O2" s="58"/>
      <c r="P2" s="58"/>
      <c r="Q2" s="58"/>
    </row>
    <row r="3" spans="1:17" s="7" customFormat="1" ht="45">
      <c r="A3" s="7" t="s">
        <v>41</v>
      </c>
      <c r="B3" s="7" t="s">
        <v>42</v>
      </c>
      <c r="C3" s="7" t="s">
        <v>43</v>
      </c>
      <c r="D3" s="7" t="s">
        <v>44</v>
      </c>
      <c r="E3" s="7">
        <v>2022</v>
      </c>
      <c r="F3" s="7">
        <v>2023</v>
      </c>
      <c r="G3" s="7">
        <v>2024</v>
      </c>
      <c r="H3" s="7">
        <v>2025</v>
      </c>
      <c r="I3" s="8" t="s">
        <v>45</v>
      </c>
      <c r="J3" s="7" t="s">
        <v>46</v>
      </c>
      <c r="K3" s="7" t="s">
        <v>47</v>
      </c>
    </row>
    <row r="4" spans="1:17">
      <c r="A4" s="9" t="s">
        <v>48</v>
      </c>
      <c r="B4" s="9" t="s">
        <v>49</v>
      </c>
      <c r="C4" s="9" t="s">
        <v>50</v>
      </c>
      <c r="D4" s="10"/>
      <c r="E4" s="11">
        <v>9880372.1372559965</v>
      </c>
      <c r="F4" s="11"/>
      <c r="G4" s="11"/>
      <c r="H4" s="11"/>
      <c r="I4" s="12">
        <v>44188</v>
      </c>
      <c r="J4" s="12">
        <v>44197</v>
      </c>
      <c r="K4" s="10" t="s">
        <v>51</v>
      </c>
      <c r="L4" s="4"/>
      <c r="M4" s="58"/>
      <c r="N4" s="58"/>
      <c r="O4" s="58"/>
      <c r="P4" s="58"/>
      <c r="Q4" s="58"/>
    </row>
    <row r="5" spans="1:17">
      <c r="A5" s="13" t="s">
        <v>28</v>
      </c>
      <c r="B5" s="13" t="s">
        <v>52</v>
      </c>
      <c r="C5" s="13" t="s">
        <v>53</v>
      </c>
      <c r="D5" s="14" t="s">
        <v>54</v>
      </c>
      <c r="E5" s="15">
        <v>2583677.6372190751</v>
      </c>
      <c r="F5" s="15"/>
      <c r="G5" s="15"/>
      <c r="H5" s="15"/>
      <c r="I5" s="16">
        <v>44579</v>
      </c>
      <c r="J5" s="16">
        <v>44624</v>
      </c>
      <c r="K5" s="14" t="s">
        <v>51</v>
      </c>
      <c r="L5" s="4"/>
      <c r="M5" s="5" t="s">
        <v>28</v>
      </c>
      <c r="N5" s="4">
        <f>SUMIF($A$5:$A51,$M5,E$5:E51)</f>
        <v>2583677.6372190751</v>
      </c>
      <c r="O5" s="4">
        <f>SUMIF($A$5:$A51,$M5,F$5:F51)</f>
        <v>919301.3850241974</v>
      </c>
      <c r="P5" s="4">
        <f>SUMIF($A$5:$A51,$M5,G$5:G51)</f>
        <v>0</v>
      </c>
      <c r="Q5" s="4">
        <f>SUMIF($A$5:$A51,$M5,H$5:H51)</f>
        <v>0</v>
      </c>
    </row>
    <row r="6" spans="1:17">
      <c r="A6" s="13" t="s">
        <v>28</v>
      </c>
      <c r="B6" s="13" t="s">
        <v>55</v>
      </c>
      <c r="C6" s="13" t="s">
        <v>56</v>
      </c>
      <c r="D6" s="14" t="s">
        <v>57</v>
      </c>
      <c r="E6" s="15"/>
      <c r="F6" s="15"/>
      <c r="G6" s="15"/>
      <c r="H6" s="15"/>
      <c r="I6" s="16">
        <v>44760</v>
      </c>
      <c r="J6" s="16">
        <v>44791</v>
      </c>
      <c r="K6" s="16" t="s">
        <v>51</v>
      </c>
      <c r="L6" s="4"/>
      <c r="M6" s="5" t="s">
        <v>29</v>
      </c>
      <c r="N6" s="4">
        <f>SUMIF($A$5:$A52,$M6,E$5:E52)</f>
        <v>0</v>
      </c>
      <c r="O6" s="4">
        <f>SUMIF($A$5:$A52,$M6,F$5:F52)</f>
        <v>0</v>
      </c>
      <c r="P6" s="4">
        <f>SUMIF($A$5:$A52,$M6,G$5:G52)</f>
        <v>0</v>
      </c>
      <c r="Q6" s="4">
        <f>SUMIF($A$5:$A52,$M6,H$5:H52)</f>
        <v>0</v>
      </c>
    </row>
    <row r="7" spans="1:17">
      <c r="A7" s="13" t="s">
        <v>28</v>
      </c>
      <c r="B7" s="13" t="s">
        <v>58</v>
      </c>
      <c r="C7" s="13" t="s">
        <v>59</v>
      </c>
      <c r="D7" s="14" t="s">
        <v>57</v>
      </c>
      <c r="E7" s="15"/>
      <c r="F7" s="15"/>
      <c r="G7" s="15"/>
      <c r="H7" s="15"/>
      <c r="I7" s="16">
        <v>44805</v>
      </c>
      <c r="J7" s="16">
        <v>44805</v>
      </c>
      <c r="K7" s="16" t="s">
        <v>51</v>
      </c>
      <c r="L7" s="4"/>
      <c r="M7" s="5" t="s">
        <v>30</v>
      </c>
      <c r="N7" s="4">
        <f>SUMIF($A$5:$A52,$M7,E$5:E52)</f>
        <v>0</v>
      </c>
      <c r="O7" s="4">
        <f>SUMIF($A$5:$A52,$M7,F$5:F52)</f>
        <v>0</v>
      </c>
      <c r="P7" s="4">
        <f>SUMIF($A$5:$A52,$M7,G$5:G52)</f>
        <v>1969757.909659829</v>
      </c>
      <c r="Q7" s="4">
        <f>SUMIF($A$5:$A52,$M7,H$5:H52)</f>
        <v>0</v>
      </c>
    </row>
    <row r="8" spans="1:17">
      <c r="A8" s="13" t="s">
        <v>28</v>
      </c>
      <c r="B8" s="13" t="s">
        <v>60</v>
      </c>
      <c r="C8" s="13" t="s">
        <v>61</v>
      </c>
      <c r="D8" s="14" t="s">
        <v>54</v>
      </c>
      <c r="E8" s="15"/>
      <c r="F8" s="15">
        <v>865558.09769337252</v>
      </c>
      <c r="G8" s="15"/>
      <c r="H8" s="15"/>
      <c r="I8" s="16">
        <v>44880</v>
      </c>
      <c r="J8" s="16">
        <v>44927</v>
      </c>
      <c r="K8" s="14" t="s">
        <v>51</v>
      </c>
      <c r="L8" s="4"/>
      <c r="M8" s="5" t="s">
        <v>31</v>
      </c>
      <c r="N8" s="4">
        <f>SUMIF($A$5:$A56,$M8,E$5:E56)</f>
        <v>0</v>
      </c>
      <c r="O8" s="4">
        <f>SUMIF($A$5:$A56,$M8,F$5:F56)</f>
        <v>0</v>
      </c>
      <c r="P8" s="4">
        <f>SUMIF($A$5:$A56,$M8,G$5:G56)</f>
        <v>0</v>
      </c>
      <c r="Q8" s="4">
        <f>SUMIF($A$5:$A56,$M8,H$5:H56)</f>
        <v>941555.73430389538</v>
      </c>
    </row>
    <row r="9" spans="1:17">
      <c r="A9" s="13" t="s">
        <v>28</v>
      </c>
      <c r="B9" s="13" t="s">
        <v>60</v>
      </c>
      <c r="C9" s="13" t="s">
        <v>62</v>
      </c>
      <c r="D9" s="14" t="s">
        <v>57</v>
      </c>
      <c r="E9" s="15"/>
      <c r="F9" s="15"/>
      <c r="G9" s="15"/>
      <c r="H9" s="15"/>
      <c r="I9" s="16">
        <v>44880</v>
      </c>
      <c r="J9" s="16">
        <v>44927</v>
      </c>
      <c r="K9" s="14" t="s">
        <v>51</v>
      </c>
      <c r="L9" s="4"/>
      <c r="M9" s="58"/>
      <c r="N9" s="58"/>
      <c r="O9" s="58"/>
      <c r="P9" s="58"/>
      <c r="Q9" s="58"/>
    </row>
    <row r="10" spans="1:17">
      <c r="A10" s="13" t="s">
        <v>28</v>
      </c>
      <c r="B10" s="13" t="s">
        <v>63</v>
      </c>
      <c r="C10" s="13" t="s">
        <v>64</v>
      </c>
      <c r="D10" s="14" t="s">
        <v>57</v>
      </c>
      <c r="E10" s="15"/>
      <c r="F10" s="15"/>
      <c r="G10" s="15"/>
      <c r="H10" s="15"/>
      <c r="I10" s="16">
        <v>44917</v>
      </c>
      <c r="J10" s="16">
        <v>44927</v>
      </c>
      <c r="K10" s="14" t="s">
        <v>51</v>
      </c>
      <c r="L10" s="4"/>
      <c r="M10" s="58"/>
      <c r="N10" s="58"/>
      <c r="O10" s="58"/>
      <c r="P10" s="58"/>
      <c r="Q10" s="58"/>
    </row>
    <row r="11" spans="1:17">
      <c r="A11" s="13" t="s">
        <v>28</v>
      </c>
      <c r="B11" s="13" t="s">
        <v>65</v>
      </c>
      <c r="C11" s="13" t="s">
        <v>66</v>
      </c>
      <c r="D11" s="14" t="s">
        <v>54</v>
      </c>
      <c r="E11" s="15"/>
      <c r="F11" s="15">
        <v>53743.287330824882</v>
      </c>
      <c r="G11" s="15"/>
      <c r="H11" s="15"/>
      <c r="I11" s="16">
        <v>44974</v>
      </c>
      <c r="J11" s="16">
        <v>45004</v>
      </c>
      <c r="K11" s="14" t="s">
        <v>51</v>
      </c>
      <c r="L11" s="4"/>
      <c r="M11" s="58"/>
      <c r="N11" s="58"/>
      <c r="O11" s="58"/>
      <c r="P11" s="58"/>
      <c r="Q11" s="58"/>
    </row>
    <row r="12" spans="1:17">
      <c r="A12" s="13" t="s">
        <v>28</v>
      </c>
      <c r="B12" s="13" t="s">
        <v>67</v>
      </c>
      <c r="C12" s="13" t="s">
        <v>68</v>
      </c>
      <c r="D12" s="14" t="s">
        <v>57</v>
      </c>
      <c r="E12" s="15"/>
      <c r="F12" s="15"/>
      <c r="G12" s="15"/>
      <c r="H12" s="15"/>
      <c r="I12" s="16">
        <v>45019</v>
      </c>
      <c r="J12" s="16">
        <v>45019</v>
      </c>
      <c r="K12" s="14" t="s">
        <v>51</v>
      </c>
      <c r="L12" s="4"/>
      <c r="M12" s="5"/>
      <c r="N12" s="58"/>
      <c r="O12" s="58"/>
      <c r="P12" s="58"/>
      <c r="Q12" s="58"/>
    </row>
    <row r="13" spans="1:17">
      <c r="A13" s="13" t="s">
        <v>29</v>
      </c>
      <c r="B13" s="13" t="s">
        <v>69</v>
      </c>
      <c r="C13" s="13" t="s">
        <v>70</v>
      </c>
      <c r="D13" s="14" t="s">
        <v>57</v>
      </c>
      <c r="E13" s="15"/>
      <c r="F13" s="15"/>
      <c r="G13" s="15"/>
      <c r="H13" s="15"/>
      <c r="I13" s="16">
        <v>45086</v>
      </c>
      <c r="J13" s="16">
        <v>45116</v>
      </c>
      <c r="K13" s="14" t="s">
        <v>51</v>
      </c>
      <c r="L13" s="4"/>
      <c r="M13" s="5"/>
      <c r="N13" s="58"/>
      <c r="O13" s="58"/>
      <c r="P13" s="58"/>
      <c r="Q13" s="58"/>
    </row>
    <row r="14" spans="1:17">
      <c r="A14" s="13" t="s">
        <v>31</v>
      </c>
      <c r="B14" s="13" t="s">
        <v>71</v>
      </c>
      <c r="C14" s="13" t="s">
        <v>9</v>
      </c>
      <c r="D14" s="14" t="s">
        <v>54</v>
      </c>
      <c r="E14" s="15"/>
      <c r="F14" s="15"/>
      <c r="G14" s="15"/>
      <c r="H14" s="15"/>
      <c r="I14" s="16"/>
      <c r="J14" s="16">
        <v>45138</v>
      </c>
      <c r="K14" s="14" t="s">
        <v>51</v>
      </c>
      <c r="L14" s="4"/>
      <c r="M14" s="58"/>
      <c r="N14" s="58"/>
      <c r="O14" s="58"/>
      <c r="P14" s="58"/>
      <c r="Q14" s="58"/>
    </row>
    <row r="15" spans="1:17">
      <c r="A15" s="13" t="s">
        <v>30</v>
      </c>
      <c r="B15" s="13" t="s">
        <v>72</v>
      </c>
      <c r="C15" s="13" t="s">
        <v>73</v>
      </c>
      <c r="D15" s="14" t="s">
        <v>54</v>
      </c>
      <c r="E15" s="15"/>
      <c r="F15" s="15"/>
      <c r="G15" s="15">
        <v>1969757.909659829</v>
      </c>
      <c r="H15" s="15"/>
      <c r="I15" s="16"/>
      <c r="J15" s="16">
        <v>45292</v>
      </c>
      <c r="K15" s="14"/>
      <c r="L15" s="4"/>
      <c r="M15" s="58"/>
      <c r="N15" s="58"/>
      <c r="O15" s="58"/>
      <c r="P15" s="58"/>
      <c r="Q15" s="58"/>
    </row>
    <row r="16" spans="1:17">
      <c r="A16" s="13" t="s">
        <v>31</v>
      </c>
      <c r="B16" s="13" t="s">
        <v>71</v>
      </c>
      <c r="C16" s="13" t="s">
        <v>74</v>
      </c>
      <c r="D16" s="14" t="s">
        <v>57</v>
      </c>
      <c r="E16" s="15"/>
      <c r="F16" s="15"/>
      <c r="G16" s="15"/>
      <c r="H16" s="15"/>
      <c r="I16" s="16"/>
      <c r="J16" s="14"/>
      <c r="K16" s="14"/>
      <c r="L16" s="4"/>
      <c r="M16" s="58"/>
      <c r="N16" s="58"/>
      <c r="O16" s="58"/>
      <c r="P16" s="58"/>
      <c r="Q16" s="58"/>
    </row>
    <row r="17" spans="1:12">
      <c r="A17" s="13" t="s">
        <v>31</v>
      </c>
      <c r="B17" s="13" t="s">
        <v>71</v>
      </c>
      <c r="C17" s="13" t="s">
        <v>75</v>
      </c>
      <c r="D17" s="14" t="s">
        <v>57</v>
      </c>
      <c r="E17" s="15"/>
      <c r="F17" s="15"/>
      <c r="G17" s="15"/>
      <c r="H17" s="15"/>
      <c r="I17" s="16"/>
      <c r="J17" s="14"/>
      <c r="K17" s="14"/>
      <c r="L17" s="4"/>
    </row>
    <row r="18" spans="1:12">
      <c r="A18" s="13" t="s">
        <v>31</v>
      </c>
      <c r="B18" s="13" t="s">
        <v>71</v>
      </c>
      <c r="C18" s="13" t="s">
        <v>76</v>
      </c>
      <c r="D18" s="14" t="s">
        <v>57</v>
      </c>
      <c r="E18" s="15"/>
      <c r="F18" s="15"/>
      <c r="G18" s="15"/>
      <c r="H18" s="15"/>
      <c r="I18" s="16"/>
      <c r="J18" s="14"/>
      <c r="K18" s="14"/>
      <c r="L18" s="4"/>
    </row>
    <row r="19" spans="1:12">
      <c r="A19" s="13" t="s">
        <v>31</v>
      </c>
      <c r="B19" s="13" t="s">
        <v>71</v>
      </c>
      <c r="C19" s="13" t="s">
        <v>77</v>
      </c>
      <c r="D19" s="14" t="s">
        <v>54</v>
      </c>
      <c r="E19" s="15"/>
      <c r="F19" s="15"/>
      <c r="G19" s="15"/>
      <c r="H19" s="15"/>
      <c r="I19" s="16"/>
      <c r="J19" s="14"/>
      <c r="K19" s="14"/>
      <c r="L19" s="4"/>
    </row>
    <row r="20" spans="1:12">
      <c r="A20" s="13" t="s">
        <v>31</v>
      </c>
      <c r="B20" s="13" t="s">
        <v>72</v>
      </c>
      <c r="C20" s="13" t="s">
        <v>78</v>
      </c>
      <c r="D20" s="14" t="s">
        <v>54</v>
      </c>
      <c r="E20" s="15"/>
      <c r="F20" s="15"/>
      <c r="G20" s="15"/>
      <c r="H20" s="15">
        <v>941555.73430389538</v>
      </c>
      <c r="I20" s="15"/>
      <c r="J20" s="16">
        <v>45658</v>
      </c>
      <c r="K20" s="14"/>
      <c r="L20" s="4"/>
    </row>
    <row r="21" spans="1:12">
      <c r="A21" s="13" t="s">
        <v>31</v>
      </c>
      <c r="B21" s="13" t="s">
        <v>71</v>
      </c>
      <c r="C21" s="13" t="s">
        <v>62</v>
      </c>
      <c r="D21" s="14" t="s">
        <v>57</v>
      </c>
      <c r="E21" s="15"/>
      <c r="F21" s="15"/>
      <c r="G21" s="15"/>
      <c r="H21" s="15"/>
      <c r="I21" s="15"/>
      <c r="J21" s="14"/>
      <c r="K21" s="14"/>
      <c r="L21" s="4"/>
    </row>
    <row r="22" spans="1:12">
      <c r="A22" s="13" t="s">
        <v>31</v>
      </c>
      <c r="B22" s="13" t="s">
        <v>71</v>
      </c>
      <c r="C22" s="13" t="s">
        <v>77</v>
      </c>
      <c r="D22" s="14" t="s">
        <v>54</v>
      </c>
      <c r="E22" s="15"/>
      <c r="F22" s="15"/>
      <c r="G22" s="15"/>
      <c r="H22" s="15"/>
      <c r="I22" s="15"/>
      <c r="J22" s="14"/>
      <c r="K22" s="14"/>
      <c r="L22" s="4"/>
    </row>
    <row r="23" spans="1:12">
      <c r="A23" s="13"/>
      <c r="B23" s="13"/>
      <c r="C23" s="13"/>
      <c r="D23" s="14"/>
      <c r="E23" s="15"/>
      <c r="F23" s="15"/>
      <c r="G23" s="15"/>
      <c r="H23" s="15"/>
      <c r="I23" s="15"/>
      <c r="J23" s="14"/>
      <c r="K23" s="14"/>
      <c r="L23" s="4"/>
    </row>
    <row r="24" spans="1:12">
      <c r="A24" s="13"/>
      <c r="B24" s="13"/>
      <c r="C24" s="13"/>
      <c r="D24" s="14"/>
      <c r="E24" s="15"/>
      <c r="F24" s="15"/>
      <c r="G24" s="15"/>
      <c r="H24" s="15"/>
      <c r="I24" s="15"/>
      <c r="J24" s="14"/>
      <c r="K24" s="14"/>
      <c r="L24" s="58"/>
    </row>
    <row r="25" spans="1:12">
      <c r="A25" s="13"/>
      <c r="B25" s="13"/>
      <c r="C25" s="13"/>
      <c r="D25" s="14"/>
      <c r="E25" s="15"/>
      <c r="F25" s="15"/>
      <c r="G25" s="15"/>
      <c r="H25" s="15"/>
      <c r="I25" s="15"/>
      <c r="J25" s="14"/>
      <c r="K25" s="14"/>
      <c r="L25" s="58"/>
    </row>
    <row r="26" spans="1:12">
      <c r="A26" s="13"/>
      <c r="B26" s="13"/>
      <c r="C26" s="13"/>
      <c r="D26" s="14"/>
      <c r="E26" s="15"/>
      <c r="F26" s="15"/>
      <c r="G26" s="15"/>
      <c r="H26" s="15"/>
      <c r="I26" s="15"/>
      <c r="J26" s="14"/>
      <c r="K26" s="14"/>
      <c r="L26" s="58"/>
    </row>
    <row r="27" spans="1:12">
      <c r="A27" s="13"/>
      <c r="B27" s="13"/>
      <c r="C27" s="13"/>
      <c r="D27" s="14"/>
      <c r="E27" s="15"/>
      <c r="F27" s="15"/>
      <c r="G27" s="15"/>
      <c r="H27" s="15"/>
      <c r="I27" s="15"/>
      <c r="J27" s="14"/>
      <c r="K27" s="14"/>
      <c r="L27" s="58"/>
    </row>
    <row r="28" spans="1:12">
      <c r="A28" s="13"/>
      <c r="B28" s="13"/>
      <c r="C28" s="13"/>
      <c r="D28" s="14"/>
      <c r="E28" s="15"/>
      <c r="F28" s="15"/>
      <c r="G28" s="15"/>
      <c r="H28" s="15"/>
      <c r="I28" s="15"/>
      <c r="J28" s="14"/>
      <c r="K28" s="14"/>
      <c r="L28" s="58"/>
    </row>
    <row r="29" spans="1:12">
      <c r="A29" s="13"/>
      <c r="B29" s="13"/>
      <c r="C29" s="13"/>
      <c r="D29" s="14"/>
      <c r="E29" s="15"/>
      <c r="F29" s="15"/>
      <c r="G29" s="15"/>
      <c r="H29" s="15"/>
      <c r="I29" s="15"/>
      <c r="J29" s="14"/>
      <c r="K29" s="14"/>
      <c r="L29" s="58"/>
    </row>
    <row r="30" spans="1:12">
      <c r="A30" s="13"/>
      <c r="B30" s="13"/>
      <c r="C30" s="13"/>
      <c r="D30" s="14"/>
      <c r="E30" s="15"/>
      <c r="F30" s="15"/>
      <c r="G30" s="15"/>
      <c r="H30" s="15"/>
      <c r="I30" s="15"/>
      <c r="J30" s="14"/>
      <c r="K30" s="14"/>
      <c r="L30" s="58"/>
    </row>
    <row r="31" spans="1:12">
      <c r="A31" s="13"/>
      <c r="B31" s="13"/>
      <c r="C31" s="13"/>
      <c r="D31" s="14"/>
      <c r="E31" s="15"/>
      <c r="F31" s="15"/>
      <c r="G31" s="15"/>
      <c r="H31" s="15"/>
      <c r="I31" s="15"/>
      <c r="J31" s="14"/>
      <c r="K31" s="14"/>
      <c r="L31" s="58"/>
    </row>
    <row r="32" spans="1:12">
      <c r="A32" s="13"/>
      <c r="B32" s="13"/>
      <c r="C32" s="13"/>
      <c r="D32" s="14"/>
      <c r="E32" s="15"/>
      <c r="F32" s="15"/>
      <c r="G32" s="15"/>
      <c r="H32" s="15"/>
      <c r="I32" s="15"/>
      <c r="J32" s="14"/>
      <c r="K32" s="14"/>
      <c r="L32" s="58"/>
    </row>
    <row r="33" spans="1:11">
      <c r="A33" s="13"/>
      <c r="B33" s="13"/>
      <c r="C33" s="13"/>
      <c r="D33" s="14"/>
      <c r="E33" s="15"/>
      <c r="F33" s="15"/>
      <c r="G33" s="15"/>
      <c r="H33" s="15"/>
      <c r="I33" s="15"/>
      <c r="J33" s="14"/>
      <c r="K33" s="14"/>
    </row>
    <row r="34" spans="1:11">
      <c r="A34" s="13"/>
      <c r="B34" s="13"/>
      <c r="C34" s="13"/>
      <c r="D34" s="14"/>
      <c r="E34" s="15"/>
      <c r="F34" s="15"/>
      <c r="G34" s="15"/>
      <c r="H34" s="15"/>
      <c r="I34" s="15"/>
      <c r="J34" s="14"/>
      <c r="K34" s="14"/>
    </row>
    <row r="35" spans="1:11">
      <c r="A35" s="13"/>
      <c r="B35" s="13"/>
      <c r="C35" s="13"/>
      <c r="D35" s="14"/>
      <c r="E35" s="15"/>
      <c r="F35" s="15"/>
      <c r="G35" s="15"/>
      <c r="H35" s="15"/>
      <c r="I35" s="15"/>
      <c r="J35" s="14"/>
      <c r="K35" s="14"/>
    </row>
    <row r="36" spans="1:11">
      <c r="A36" s="13"/>
      <c r="B36" s="13"/>
      <c r="C36" s="13"/>
      <c r="D36" s="14"/>
      <c r="E36" s="15"/>
      <c r="F36" s="15"/>
      <c r="G36" s="15"/>
      <c r="H36" s="15"/>
      <c r="I36" s="15"/>
      <c r="J36" s="14"/>
      <c r="K36" s="14"/>
    </row>
    <row r="37" spans="1:11">
      <c r="A37" s="13"/>
      <c r="B37" s="13"/>
      <c r="C37" s="13"/>
      <c r="D37" s="14"/>
      <c r="E37" s="15"/>
      <c r="F37" s="15"/>
      <c r="G37" s="15"/>
      <c r="H37" s="15"/>
      <c r="I37" s="15"/>
      <c r="J37" s="14"/>
      <c r="K37" s="14"/>
    </row>
    <row r="38" spans="1:11">
      <c r="A38" s="13"/>
      <c r="B38" s="13"/>
      <c r="C38" s="13"/>
      <c r="D38" s="14"/>
      <c r="E38" s="15"/>
      <c r="F38" s="15"/>
      <c r="G38" s="15"/>
      <c r="H38" s="15"/>
      <c r="I38" s="15"/>
      <c r="J38" s="14"/>
      <c r="K38" s="14"/>
    </row>
    <row r="39" spans="1:11">
      <c r="A39" s="13"/>
      <c r="B39" s="13"/>
      <c r="C39" s="13"/>
      <c r="D39" s="14"/>
      <c r="E39" s="15"/>
      <c r="F39" s="15"/>
      <c r="G39" s="15"/>
      <c r="H39" s="15"/>
      <c r="I39" s="15"/>
      <c r="J39" s="14"/>
      <c r="K39" s="14"/>
    </row>
    <row r="40" spans="1:11">
      <c r="A40" s="13"/>
      <c r="B40" s="13"/>
      <c r="C40" s="13"/>
      <c r="D40" s="14"/>
      <c r="E40" s="15"/>
      <c r="F40" s="15"/>
      <c r="G40" s="15"/>
      <c r="H40" s="15"/>
      <c r="I40" s="15"/>
      <c r="J40" s="14"/>
      <c r="K40" s="14"/>
    </row>
    <row r="41" spans="1:11">
      <c r="A41" s="13"/>
      <c r="B41" s="13"/>
      <c r="C41" s="13"/>
      <c r="D41" s="14"/>
      <c r="E41" s="15"/>
      <c r="F41" s="15"/>
      <c r="G41" s="15"/>
      <c r="H41" s="15"/>
      <c r="I41" s="15"/>
      <c r="J41" s="14"/>
      <c r="K41" s="14"/>
    </row>
    <row r="42" spans="1:11">
      <c r="A42" s="13"/>
      <c r="B42" s="13"/>
      <c r="C42" s="13"/>
      <c r="D42" s="14"/>
      <c r="E42" s="15"/>
      <c r="F42" s="15"/>
      <c r="G42" s="15"/>
      <c r="H42" s="15"/>
      <c r="I42" s="15"/>
      <c r="J42" s="14"/>
      <c r="K42" s="14"/>
    </row>
    <row r="43" spans="1:11">
      <c r="A43" s="13"/>
      <c r="B43" s="13"/>
      <c r="C43" s="13"/>
      <c r="D43" s="14"/>
      <c r="E43" s="15"/>
      <c r="F43" s="15"/>
      <c r="G43" s="15"/>
      <c r="H43" s="15"/>
      <c r="I43" s="15"/>
      <c r="J43" s="14"/>
      <c r="K43" s="14"/>
    </row>
    <row r="44" spans="1:11">
      <c r="A44" s="13"/>
      <c r="B44" s="13"/>
      <c r="C44" s="13"/>
      <c r="D44" s="14"/>
      <c r="E44" s="15"/>
      <c r="F44" s="15"/>
      <c r="G44" s="15"/>
      <c r="H44" s="15"/>
      <c r="I44" s="15"/>
      <c r="J44" s="14"/>
      <c r="K44" s="14"/>
    </row>
    <row r="45" spans="1:11">
      <c r="A45" s="13"/>
      <c r="B45" s="13"/>
      <c r="C45" s="13"/>
      <c r="D45" s="14"/>
      <c r="E45" s="15"/>
      <c r="F45" s="15"/>
      <c r="G45" s="15"/>
      <c r="H45" s="15"/>
      <c r="I45" s="15"/>
      <c r="J45" s="14"/>
      <c r="K45" s="14"/>
    </row>
    <row r="46" spans="1:11">
      <c r="A46" s="13"/>
      <c r="B46" s="13"/>
      <c r="C46" s="13"/>
      <c r="D46" s="14"/>
      <c r="E46" s="15"/>
      <c r="F46" s="15"/>
      <c r="G46" s="15"/>
      <c r="H46" s="15"/>
      <c r="I46" s="15"/>
      <c r="J46" s="14"/>
      <c r="K46" s="14"/>
    </row>
    <row r="47" spans="1:11">
      <c r="A47" s="13"/>
      <c r="B47" s="13"/>
      <c r="C47" s="13"/>
      <c r="D47" s="14"/>
      <c r="E47" s="15"/>
      <c r="F47" s="15"/>
      <c r="G47" s="15"/>
      <c r="H47" s="15"/>
      <c r="I47" s="15"/>
      <c r="J47" s="14"/>
      <c r="K47" s="14"/>
    </row>
    <row r="48" spans="1:11">
      <c r="A48" s="13"/>
      <c r="B48" s="13"/>
      <c r="C48" s="13"/>
      <c r="D48" s="14"/>
      <c r="E48" s="15"/>
      <c r="F48" s="15"/>
      <c r="G48" s="15"/>
      <c r="H48" s="15"/>
      <c r="I48" s="15"/>
      <c r="J48" s="14"/>
      <c r="K48" s="14"/>
    </row>
    <row r="49" spans="1:11">
      <c r="A49" s="13"/>
      <c r="B49" s="13"/>
      <c r="C49" s="13"/>
      <c r="D49" s="14"/>
      <c r="E49" s="15"/>
      <c r="F49" s="15"/>
      <c r="G49" s="15"/>
      <c r="H49" s="15"/>
      <c r="I49" s="15"/>
      <c r="J49" s="14"/>
      <c r="K49" s="14"/>
    </row>
    <row r="50" spans="1:11">
      <c r="A50" s="13"/>
      <c r="B50" s="13"/>
      <c r="C50" s="13"/>
      <c r="D50" s="14"/>
      <c r="E50" s="15"/>
      <c r="F50" s="15"/>
      <c r="G50" s="15"/>
      <c r="H50" s="15"/>
      <c r="I50" s="15"/>
      <c r="J50" s="14"/>
      <c r="K50" s="14"/>
    </row>
    <row r="51" spans="1:11">
      <c r="A51" s="13"/>
      <c r="B51" s="13"/>
      <c r="C51" s="13"/>
      <c r="D51" s="14"/>
      <c r="E51" s="15"/>
      <c r="F51" s="15"/>
      <c r="G51" s="15"/>
      <c r="H51" s="15"/>
      <c r="I51" s="15"/>
      <c r="J51" s="14"/>
      <c r="K51" s="14"/>
    </row>
    <row r="52" spans="1:11">
      <c r="A52" s="17" t="s">
        <v>79</v>
      </c>
      <c r="B52" s="17" t="s">
        <v>79</v>
      </c>
      <c r="C52" s="17" t="s">
        <v>79</v>
      </c>
      <c r="D52" s="17" t="s">
        <v>79</v>
      </c>
      <c r="E52" s="17"/>
      <c r="F52" s="17"/>
      <c r="G52" s="17"/>
      <c r="H52" s="17"/>
      <c r="I52" s="17"/>
      <c r="J52" s="17" t="s">
        <v>79</v>
      </c>
      <c r="K52" s="17" t="s">
        <v>79</v>
      </c>
    </row>
    <row r="53" spans="1:11">
      <c r="A53" s="58"/>
      <c r="B53" s="58"/>
      <c r="C53" s="58"/>
      <c r="D53" s="18" t="s">
        <v>80</v>
      </c>
      <c r="E53" s="4">
        <f>SUM(E5:E51)</f>
        <v>2583677.6372190751</v>
      </c>
      <c r="F53" s="4">
        <f t="shared" ref="F53:H53" si="0">SUM(F5:F51)</f>
        <v>919301.3850241974</v>
      </c>
      <c r="G53" s="4">
        <f t="shared" si="0"/>
        <v>1969757.909659829</v>
      </c>
      <c r="H53" s="4">
        <f t="shared" si="0"/>
        <v>941555.73430389538</v>
      </c>
    </row>
    <row r="54" spans="1:11">
      <c r="A54" s="58"/>
      <c r="B54" s="58"/>
      <c r="C54" s="58"/>
      <c r="D54" s="18"/>
      <c r="E54" s="19"/>
      <c r="F54" s="20"/>
      <c r="G54" s="21"/>
      <c r="H54" s="21"/>
    </row>
    <row r="55" spans="1:11">
      <c r="A55" s="58"/>
      <c r="B55" s="58"/>
      <c r="C55" s="58" t="s">
        <v>81</v>
      </c>
      <c r="D55" s="22"/>
      <c r="E55" s="19"/>
      <c r="F55" s="19"/>
    </row>
  </sheetData>
  <mergeCells count="1">
    <mergeCell ref="E2:H2"/>
  </mergeCells>
  <pageMargins left="0.7" right="0.7" top="0.75" bottom="0.75" header="0.3" footer="0.3"/>
  <pageSetup scale="44" fitToHeight="0" orientation="landscape"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8F3F61-7D9E-46F2-8E81-9FE9DD8D2086}">
  <sheetPr>
    <tabColor theme="5" tint="0.39997558519241921"/>
  </sheetPr>
  <dimension ref="A1:AC54"/>
  <sheetViews>
    <sheetView view="pageBreakPreview" topLeftCell="C1" zoomScale="70" zoomScaleNormal="96" zoomScaleSheetLayoutView="70" workbookViewId="0">
      <selection activeCell="J22" sqref="J22"/>
    </sheetView>
  </sheetViews>
  <sheetFormatPr defaultRowHeight="15"/>
  <cols>
    <col min="1" max="1" width="44.140625" bestFit="1" customWidth="1"/>
    <col min="2" max="2" width="35.28515625" customWidth="1"/>
    <col min="3" max="3" width="67.7109375" bestFit="1" customWidth="1"/>
    <col min="4" max="4" width="25.28515625" style="5" customWidth="1"/>
    <col min="5" max="5" width="7.7109375" style="4" customWidth="1"/>
    <col min="6" max="6" width="12.28515625" style="4" customWidth="1"/>
    <col min="7" max="7" width="10.140625" style="4" customWidth="1"/>
    <col min="8" max="8" width="10.5703125" style="4" customWidth="1"/>
    <col min="9" max="9" width="14.140625" style="4" customWidth="1"/>
    <col min="10" max="10" width="17.7109375" style="5" customWidth="1"/>
    <col min="11" max="11" width="15.85546875" style="5" customWidth="1"/>
    <col min="12" max="12" width="12.28515625" customWidth="1"/>
    <col min="13" max="13" width="12.7109375" customWidth="1"/>
    <col min="14" max="15" width="4.140625" customWidth="1"/>
    <col min="16" max="16" width="10.140625" customWidth="1"/>
    <col min="17" max="17" width="10.5703125" customWidth="1"/>
    <col min="18" max="25" width="9.140625" customWidth="1"/>
  </cols>
  <sheetData>
    <row r="1" spans="1:29">
      <c r="A1" s="1" t="s">
        <v>36</v>
      </c>
      <c r="B1" s="2" t="s">
        <v>37</v>
      </c>
      <c r="C1" s="58"/>
      <c r="D1" s="3"/>
      <c r="L1" s="58"/>
      <c r="M1" s="58"/>
      <c r="N1" s="58"/>
      <c r="O1" s="58"/>
      <c r="P1" s="58"/>
      <c r="Q1" s="58"/>
      <c r="R1" s="58"/>
      <c r="S1" s="58"/>
      <c r="T1" s="58"/>
      <c r="U1" s="58"/>
      <c r="V1" s="58"/>
      <c r="W1" s="58"/>
      <c r="X1" s="58"/>
      <c r="Y1" s="58"/>
      <c r="Z1" s="58"/>
      <c r="AA1" s="58"/>
      <c r="AB1" s="58"/>
      <c r="AC1" s="58"/>
    </row>
    <row r="2" spans="1:29">
      <c r="A2" s="1" t="s">
        <v>94</v>
      </c>
      <c r="B2" s="2" t="s">
        <v>39</v>
      </c>
      <c r="C2" s="59" t="str">
        <f>CONCATENATE(E3,"-",H3)</f>
        <v>2022-2025</v>
      </c>
      <c r="E2" s="66" t="s">
        <v>40</v>
      </c>
      <c r="F2" s="66"/>
      <c r="G2" s="66"/>
      <c r="H2" s="66"/>
      <c r="L2" s="58"/>
      <c r="M2" s="58"/>
      <c r="N2" s="58"/>
      <c r="O2" s="58"/>
      <c r="P2" s="58"/>
      <c r="Q2" s="58"/>
      <c r="R2" s="58"/>
      <c r="S2" s="58"/>
      <c r="T2" s="58"/>
      <c r="U2" s="58"/>
      <c r="V2" s="58"/>
      <c r="W2" s="58"/>
      <c r="X2" s="58"/>
      <c r="Y2" s="58"/>
      <c r="Z2" s="58"/>
      <c r="AA2" s="58"/>
      <c r="AB2" s="58"/>
      <c r="AC2" s="58"/>
    </row>
    <row r="3" spans="1:29" s="7" customFormat="1" ht="45">
      <c r="A3" s="7" t="s">
        <v>41</v>
      </c>
      <c r="B3" s="7" t="s">
        <v>42</v>
      </c>
      <c r="C3" s="7" t="s">
        <v>43</v>
      </c>
      <c r="D3" s="7" t="s">
        <v>44</v>
      </c>
      <c r="E3" s="7">
        <v>2022</v>
      </c>
      <c r="F3" s="7">
        <v>2023</v>
      </c>
      <c r="G3" s="7">
        <v>2024</v>
      </c>
      <c r="H3" s="7">
        <v>2025</v>
      </c>
      <c r="I3" s="8" t="s">
        <v>45</v>
      </c>
      <c r="J3" s="7" t="s">
        <v>46</v>
      </c>
      <c r="K3" s="7" t="s">
        <v>47</v>
      </c>
    </row>
    <row r="4" spans="1:29">
      <c r="A4" s="9" t="s">
        <v>48</v>
      </c>
      <c r="B4" s="9" t="s">
        <v>95</v>
      </c>
      <c r="C4" s="9" t="s">
        <v>96</v>
      </c>
      <c r="D4" s="10" t="s">
        <v>54</v>
      </c>
      <c r="E4" s="11"/>
      <c r="F4" s="11">
        <v>3443523</v>
      </c>
      <c r="G4" s="11"/>
      <c r="H4" s="11"/>
      <c r="I4" s="11"/>
      <c r="J4" s="12">
        <v>44958</v>
      </c>
      <c r="K4" s="10" t="s">
        <v>51</v>
      </c>
      <c r="L4" s="4"/>
      <c r="M4" s="58"/>
      <c r="N4" s="58"/>
      <c r="O4" s="58"/>
      <c r="P4" s="58"/>
      <c r="Q4" s="58"/>
      <c r="R4" s="58"/>
      <c r="S4" s="58"/>
      <c r="T4" s="58"/>
      <c r="U4" s="58"/>
      <c r="V4" s="58"/>
      <c r="W4" s="58"/>
      <c r="X4" s="58"/>
      <c r="Y4" s="58"/>
      <c r="Z4" s="58"/>
      <c r="AA4" s="58"/>
      <c r="AB4" s="58"/>
      <c r="AC4" s="58"/>
    </row>
    <row r="5" spans="1:29">
      <c r="A5" s="13" t="s">
        <v>30</v>
      </c>
      <c r="B5" s="13" t="s">
        <v>72</v>
      </c>
      <c r="C5" s="13" t="s">
        <v>73</v>
      </c>
      <c r="D5" s="14" t="s">
        <v>54</v>
      </c>
      <c r="E5" s="15"/>
      <c r="F5" s="15"/>
      <c r="G5" s="15">
        <v>179838</v>
      </c>
      <c r="H5" s="15"/>
      <c r="I5" s="16"/>
      <c r="J5" s="16">
        <v>45292</v>
      </c>
      <c r="K5" s="14"/>
      <c r="L5" s="4"/>
      <c r="M5" s="5" t="s">
        <v>28</v>
      </c>
      <c r="N5" s="4">
        <f>SUMIF($A$5:$A50,$M5,E$5:E50)</f>
        <v>0</v>
      </c>
      <c r="O5" s="4">
        <f>SUMIF($A$5:$A50,$M5,F$5:F50)</f>
        <v>0</v>
      </c>
      <c r="P5" s="4">
        <f>SUMIF($A$5:$A50,$M5,G$5:G50)</f>
        <v>0</v>
      </c>
      <c r="Q5" s="4">
        <f>SUMIF($A$5:$A50,$M5,H$5:H50)</f>
        <v>0</v>
      </c>
      <c r="R5" s="58"/>
      <c r="S5" s="58"/>
      <c r="T5" s="58"/>
      <c r="U5" s="58"/>
      <c r="V5" s="58"/>
      <c r="W5" s="58"/>
      <c r="X5" s="58"/>
      <c r="Y5" s="58"/>
      <c r="Z5" s="58"/>
      <c r="AA5" s="58"/>
      <c r="AB5" s="58"/>
      <c r="AC5" s="58"/>
    </row>
    <row r="6" spans="1:29">
      <c r="A6" s="13" t="s">
        <v>31</v>
      </c>
      <c r="B6" s="13" t="s">
        <v>71</v>
      </c>
      <c r="C6" s="13" t="s">
        <v>74</v>
      </c>
      <c r="D6" s="14" t="s">
        <v>57</v>
      </c>
      <c r="E6" s="15"/>
      <c r="F6" s="15"/>
      <c r="G6" s="15"/>
      <c r="H6" s="15"/>
      <c r="I6" s="16"/>
      <c r="J6" s="16"/>
      <c r="K6" s="16"/>
      <c r="L6" s="58"/>
      <c r="M6" s="5" t="s">
        <v>29</v>
      </c>
      <c r="N6" s="4">
        <f>SUMIF($A$5:$A51,$M6,E$5:E51)</f>
        <v>0</v>
      </c>
      <c r="O6" s="4">
        <f>SUMIF($A$5:$A51,$M6,F$5:F51)</f>
        <v>0</v>
      </c>
      <c r="P6" s="4">
        <f>SUMIF($A$5:$A51,$M6,G$5:G51)</f>
        <v>0</v>
      </c>
      <c r="Q6" s="4">
        <f>SUMIF($A$5:$A51,$M6,H$5:H51)</f>
        <v>0</v>
      </c>
      <c r="R6" s="58"/>
      <c r="S6" s="58"/>
      <c r="T6" s="58"/>
      <c r="U6" s="58"/>
      <c r="V6" s="58"/>
      <c r="W6" s="58"/>
      <c r="X6" s="58"/>
      <c r="Y6" s="58"/>
      <c r="Z6" s="58">
        <v>81.86</v>
      </c>
      <c r="AA6" s="58">
        <v>60.33</v>
      </c>
      <c r="AB6" s="58">
        <v>36.49</v>
      </c>
      <c r="AC6" s="58">
        <v>26.21</v>
      </c>
    </row>
    <row r="7" spans="1:29">
      <c r="A7" s="13" t="s">
        <v>31</v>
      </c>
      <c r="B7" s="13" t="s">
        <v>71</v>
      </c>
      <c r="C7" s="13" t="s">
        <v>75</v>
      </c>
      <c r="D7" s="14" t="s">
        <v>57</v>
      </c>
      <c r="E7" s="15"/>
      <c r="F7" s="15"/>
      <c r="G7" s="15"/>
      <c r="H7" s="15"/>
      <c r="I7" s="16"/>
      <c r="J7" s="16"/>
      <c r="K7" s="16"/>
      <c r="L7" s="58"/>
      <c r="M7" s="5" t="s">
        <v>30</v>
      </c>
      <c r="N7" s="4">
        <f>SUMIF($A$5:$A51,$M7,E$5:E51)</f>
        <v>0</v>
      </c>
      <c r="O7" s="4">
        <f>SUMIF($A$5:$A51,$M7,F$5:F51)</f>
        <v>0</v>
      </c>
      <c r="P7" s="4">
        <f>SUMIF($A$5:$A51,$M7,G$5:G51)</f>
        <v>179838</v>
      </c>
      <c r="Q7" s="4">
        <f>SUMIF($A$5:$A51,$M7,H$5:H51)</f>
        <v>0</v>
      </c>
      <c r="R7" s="58"/>
      <c r="S7" s="58"/>
      <c r="T7" s="58"/>
      <c r="U7" s="58"/>
      <c r="V7" s="58"/>
      <c r="W7" s="58"/>
      <c r="X7" s="58"/>
      <c r="Y7" s="58"/>
      <c r="Z7" s="58"/>
      <c r="AA7" s="58"/>
      <c r="AB7" s="58"/>
      <c r="AC7" s="58"/>
    </row>
    <row r="8" spans="1:29">
      <c r="A8" s="13" t="s">
        <v>31</v>
      </c>
      <c r="B8" s="13" t="s">
        <v>71</v>
      </c>
      <c r="C8" s="13" t="s">
        <v>76</v>
      </c>
      <c r="D8" s="14" t="s">
        <v>57</v>
      </c>
      <c r="E8" s="15"/>
      <c r="F8" s="15"/>
      <c r="G8" s="15"/>
      <c r="H8" s="15"/>
      <c r="I8" s="16"/>
      <c r="J8" s="16"/>
      <c r="K8" s="14"/>
      <c r="L8" s="58"/>
      <c r="M8" s="5" t="s">
        <v>31</v>
      </c>
      <c r="N8" s="4">
        <f>SUMIF($A$5:$A55,$M8,E$5:E55)</f>
        <v>0</v>
      </c>
      <c r="O8" s="4">
        <f>SUMIF($A$5:$A55,$M8,F$5:F55)</f>
        <v>0</v>
      </c>
      <c r="P8" s="4">
        <f>SUMIF($A$5:$A55,$M8,G$5:G55)</f>
        <v>0</v>
      </c>
      <c r="Q8" s="4">
        <f>SUMIF($A$5:$A55,$M8,H$5:H55)</f>
        <v>233222</v>
      </c>
      <c r="R8" s="58"/>
      <c r="S8" s="58"/>
      <c r="T8" s="58"/>
      <c r="U8" s="58"/>
      <c r="V8" s="58"/>
      <c r="W8" s="58"/>
      <c r="X8" s="58"/>
      <c r="Y8" s="58"/>
      <c r="Z8" s="58"/>
      <c r="AA8" s="58"/>
      <c r="AB8" s="58"/>
      <c r="AC8" s="58"/>
    </row>
    <row r="9" spans="1:29">
      <c r="A9" s="13" t="s">
        <v>31</v>
      </c>
      <c r="B9" s="13" t="s">
        <v>71</v>
      </c>
      <c r="C9" s="13" t="s">
        <v>77</v>
      </c>
      <c r="D9" s="14" t="s">
        <v>54</v>
      </c>
      <c r="E9" s="15"/>
      <c r="F9" s="15"/>
      <c r="G9" s="15"/>
      <c r="H9" s="15"/>
      <c r="I9" s="16"/>
      <c r="J9" s="16"/>
      <c r="K9" s="14"/>
      <c r="L9" s="58"/>
      <c r="M9" s="58"/>
      <c r="N9" s="58"/>
      <c r="O9" s="58"/>
      <c r="P9" s="58"/>
      <c r="Q9" s="58"/>
      <c r="R9" s="58"/>
      <c r="S9" s="58"/>
      <c r="T9" s="58"/>
      <c r="U9" s="58"/>
      <c r="V9" s="58"/>
      <c r="W9" s="58"/>
      <c r="X9" s="58"/>
      <c r="Y9" s="58"/>
      <c r="Z9" s="58"/>
      <c r="AA9" s="58"/>
      <c r="AB9" s="58"/>
      <c r="AC9" s="58"/>
    </row>
    <row r="10" spans="1:29">
      <c r="A10" s="13" t="s">
        <v>31</v>
      </c>
      <c r="B10" s="13" t="s">
        <v>72</v>
      </c>
      <c r="C10" s="13" t="s">
        <v>78</v>
      </c>
      <c r="D10" s="14" t="s">
        <v>54</v>
      </c>
      <c r="E10" s="15"/>
      <c r="F10" s="15"/>
      <c r="G10" s="15"/>
      <c r="H10" s="15">
        <v>233222</v>
      </c>
      <c r="I10" s="16"/>
      <c r="J10" s="16">
        <v>45658</v>
      </c>
      <c r="K10" s="14"/>
      <c r="L10" s="4"/>
      <c r="M10" s="58"/>
      <c r="N10" s="58"/>
      <c r="O10" s="58"/>
      <c r="P10" s="58"/>
      <c r="Q10" s="58"/>
      <c r="R10" s="58"/>
      <c r="S10" s="58"/>
      <c r="T10" s="58"/>
      <c r="U10" s="58"/>
      <c r="V10" s="58"/>
      <c r="W10" s="58"/>
      <c r="X10" s="58"/>
      <c r="Y10" s="58"/>
      <c r="Z10" s="58"/>
      <c r="AA10" s="58"/>
      <c r="AB10" s="58"/>
      <c r="AC10" s="58"/>
    </row>
    <row r="11" spans="1:29">
      <c r="A11" s="13" t="s">
        <v>31</v>
      </c>
      <c r="B11" s="13" t="s">
        <v>71</v>
      </c>
      <c r="C11" s="13" t="s">
        <v>62</v>
      </c>
      <c r="D11" s="14" t="s">
        <v>57</v>
      </c>
      <c r="E11" s="15"/>
      <c r="F11" s="15"/>
      <c r="G11" s="15"/>
      <c r="H11" s="15"/>
      <c r="I11" s="16"/>
      <c r="J11" s="16"/>
      <c r="K11" s="14"/>
      <c r="L11" s="58"/>
      <c r="M11" s="58"/>
      <c r="N11" s="58"/>
      <c r="O11" s="58"/>
      <c r="P11" s="58"/>
      <c r="Q11" s="58"/>
      <c r="R11" s="58"/>
      <c r="S11" s="58"/>
      <c r="T11" s="58"/>
      <c r="U11" s="58"/>
      <c r="V11" s="58"/>
      <c r="W11" s="58"/>
      <c r="X11" s="58"/>
      <c r="Y11" s="58"/>
      <c r="Z11" s="58">
        <v>86.99</v>
      </c>
      <c r="AA11" s="58">
        <v>64.180000000000007</v>
      </c>
      <c r="AB11" s="58">
        <v>37.44</v>
      </c>
      <c r="AC11" s="58">
        <v>26.91</v>
      </c>
    </row>
    <row r="12" spans="1:29">
      <c r="A12" s="13" t="s">
        <v>31</v>
      </c>
      <c r="B12" s="13" t="s">
        <v>71</v>
      </c>
      <c r="C12" s="13" t="s">
        <v>77</v>
      </c>
      <c r="D12" s="14" t="s">
        <v>54</v>
      </c>
      <c r="E12" s="15"/>
      <c r="F12" s="15"/>
      <c r="G12" s="15"/>
      <c r="H12" s="15"/>
      <c r="I12" s="16"/>
      <c r="J12" s="16"/>
      <c r="K12" s="14"/>
      <c r="L12" s="58"/>
      <c r="M12" s="5"/>
      <c r="N12" s="58"/>
      <c r="O12" s="58"/>
      <c r="P12" s="58"/>
      <c r="Q12" s="58"/>
      <c r="R12" s="58"/>
      <c r="S12" s="58"/>
      <c r="T12" s="58"/>
      <c r="U12" s="58"/>
      <c r="V12" s="58"/>
      <c r="W12" s="58"/>
      <c r="X12" s="58"/>
      <c r="Y12" s="58"/>
      <c r="Z12" s="58"/>
      <c r="AA12" s="58"/>
      <c r="AB12" s="58"/>
      <c r="AC12" s="58"/>
    </row>
    <row r="13" spans="1:29">
      <c r="A13" s="13"/>
      <c r="B13" s="13"/>
      <c r="C13" s="13"/>
      <c r="D13" s="14"/>
      <c r="E13" s="15"/>
      <c r="F13" s="15"/>
      <c r="G13" s="15"/>
      <c r="H13" s="15"/>
      <c r="I13" s="16"/>
      <c r="J13" s="14"/>
      <c r="K13" s="14"/>
      <c r="L13" s="58"/>
      <c r="M13" s="58"/>
      <c r="N13" s="58"/>
      <c r="O13" s="58"/>
      <c r="P13" s="58"/>
      <c r="Q13" s="58"/>
      <c r="R13" s="58"/>
      <c r="S13" s="58"/>
      <c r="T13" s="58"/>
      <c r="U13" s="58"/>
      <c r="V13" s="58"/>
      <c r="W13" s="58"/>
      <c r="X13" s="58"/>
      <c r="Y13" s="58"/>
      <c r="Z13" s="58"/>
      <c r="AA13" s="58"/>
      <c r="AB13" s="58"/>
      <c r="AC13" s="58"/>
    </row>
    <row r="14" spans="1:29">
      <c r="A14" s="13"/>
      <c r="B14" s="13"/>
      <c r="C14" s="13"/>
      <c r="D14" s="14"/>
      <c r="E14" s="15"/>
      <c r="F14" s="15"/>
      <c r="G14" s="15"/>
      <c r="H14" s="15"/>
      <c r="I14" s="16"/>
      <c r="J14" s="16"/>
      <c r="K14" s="14"/>
      <c r="L14" s="58"/>
      <c r="M14" s="58"/>
      <c r="N14" s="58"/>
      <c r="O14" s="58"/>
      <c r="P14" s="58"/>
      <c r="Q14" s="58"/>
      <c r="R14" s="58"/>
      <c r="S14" s="58"/>
      <c r="T14" s="58"/>
      <c r="U14" s="58"/>
      <c r="V14" s="58"/>
      <c r="W14" s="58"/>
      <c r="X14" s="58"/>
      <c r="Y14" s="58"/>
      <c r="Z14" s="58"/>
      <c r="AA14" s="58"/>
      <c r="AB14" s="58"/>
      <c r="AC14" s="58"/>
    </row>
    <row r="15" spans="1:29">
      <c r="A15" s="13"/>
      <c r="B15" s="13"/>
      <c r="C15" s="13"/>
      <c r="D15" s="14"/>
      <c r="E15" s="15"/>
      <c r="F15" s="15"/>
      <c r="G15" s="15"/>
      <c r="H15" s="15"/>
      <c r="I15" s="16"/>
      <c r="J15" s="14"/>
      <c r="K15" s="14"/>
      <c r="L15" s="58"/>
      <c r="M15" s="58"/>
      <c r="N15" s="58"/>
      <c r="O15" s="58"/>
      <c r="P15" s="58"/>
      <c r="Q15" s="58"/>
      <c r="R15" s="58"/>
      <c r="S15" s="58"/>
      <c r="T15" s="58"/>
      <c r="U15" s="58"/>
      <c r="V15" s="58"/>
      <c r="W15" s="58"/>
      <c r="X15" s="58"/>
      <c r="Y15" s="58"/>
      <c r="Z15" s="58"/>
      <c r="AA15" s="58"/>
      <c r="AB15" s="58"/>
      <c r="AC15" s="58"/>
    </row>
    <row r="16" spans="1:29">
      <c r="A16" s="13"/>
      <c r="B16" s="13"/>
      <c r="C16" s="13"/>
      <c r="D16" s="14"/>
      <c r="E16" s="15"/>
      <c r="F16" s="15"/>
      <c r="G16" s="15"/>
      <c r="H16" s="15"/>
      <c r="I16" s="16"/>
      <c r="J16" s="14"/>
      <c r="K16" s="14"/>
      <c r="L16" s="58"/>
      <c r="M16" s="58"/>
      <c r="N16" s="58"/>
      <c r="O16" s="58"/>
      <c r="P16" s="58"/>
      <c r="Q16" s="58"/>
      <c r="R16" s="58"/>
      <c r="S16" s="58"/>
      <c r="T16" s="58"/>
      <c r="U16" s="58"/>
      <c r="V16" s="58"/>
      <c r="W16" s="58"/>
      <c r="X16" s="58"/>
      <c r="Y16" s="58"/>
      <c r="Z16" s="58"/>
      <c r="AA16" s="58"/>
      <c r="AB16" s="58"/>
      <c r="AC16" s="58"/>
    </row>
    <row r="17" spans="1:11">
      <c r="A17" s="13"/>
      <c r="B17" s="13"/>
      <c r="C17" s="13"/>
      <c r="D17" s="14"/>
      <c r="E17" s="15"/>
      <c r="F17" s="15"/>
      <c r="G17" s="15"/>
      <c r="H17" s="15"/>
      <c r="I17" s="16"/>
      <c r="J17" s="14"/>
      <c r="K17" s="14"/>
    </row>
    <row r="18" spans="1:11">
      <c r="A18" s="13"/>
      <c r="B18" s="13"/>
      <c r="C18" s="13"/>
      <c r="D18" s="14"/>
      <c r="E18" s="15"/>
      <c r="F18" s="15"/>
      <c r="G18" s="15"/>
      <c r="H18" s="15"/>
      <c r="I18" s="16"/>
      <c r="J18" s="14"/>
      <c r="K18" s="14"/>
    </row>
    <row r="19" spans="1:11">
      <c r="A19" s="13"/>
      <c r="B19" s="13"/>
      <c r="C19" s="13"/>
      <c r="D19" s="14"/>
      <c r="E19" s="15"/>
      <c r="F19" s="15"/>
      <c r="G19" s="15"/>
      <c r="H19" s="15"/>
      <c r="I19" s="15"/>
      <c r="J19" s="16"/>
      <c r="K19" s="14"/>
    </row>
    <row r="20" spans="1:11">
      <c r="A20" s="13"/>
      <c r="B20" s="13"/>
      <c r="C20" s="13"/>
      <c r="D20" s="14"/>
      <c r="E20" s="15"/>
      <c r="F20" s="15"/>
      <c r="G20" s="15"/>
      <c r="H20" s="15"/>
      <c r="I20" s="15"/>
      <c r="J20" s="14"/>
      <c r="K20" s="14"/>
    </row>
    <row r="21" spans="1:11">
      <c r="A21" s="13"/>
      <c r="B21" s="13"/>
      <c r="C21" s="13"/>
      <c r="D21" s="14"/>
      <c r="E21" s="15"/>
      <c r="F21" s="15"/>
      <c r="G21" s="15"/>
      <c r="H21" s="15"/>
      <c r="I21" s="15"/>
      <c r="J21" s="14"/>
      <c r="K21" s="14"/>
    </row>
    <row r="22" spans="1:11">
      <c r="A22" s="13"/>
      <c r="B22" s="13"/>
      <c r="C22" s="13"/>
      <c r="D22" s="14"/>
      <c r="E22" s="15"/>
      <c r="F22" s="15"/>
      <c r="G22" s="15"/>
      <c r="H22" s="15"/>
      <c r="I22" s="15"/>
      <c r="J22" s="14"/>
      <c r="K22" s="14"/>
    </row>
    <row r="23" spans="1:11">
      <c r="A23" s="13"/>
      <c r="B23" s="13"/>
      <c r="C23" s="13"/>
      <c r="D23" s="14"/>
      <c r="E23" s="15"/>
      <c r="F23" s="15"/>
      <c r="G23" s="15"/>
      <c r="H23" s="15"/>
      <c r="I23" s="15"/>
      <c r="J23" s="14"/>
      <c r="K23" s="14"/>
    </row>
    <row r="24" spans="1:11">
      <c r="A24" s="13"/>
      <c r="B24" s="13"/>
      <c r="C24" s="13"/>
      <c r="D24" s="14"/>
      <c r="E24" s="15"/>
      <c r="F24" s="15"/>
      <c r="G24" s="15"/>
      <c r="H24" s="15"/>
      <c r="I24" s="15"/>
      <c r="J24" s="14"/>
      <c r="K24" s="14"/>
    </row>
    <row r="25" spans="1:11">
      <c r="A25" s="13"/>
      <c r="B25" s="13"/>
      <c r="C25" s="13"/>
      <c r="D25" s="14"/>
      <c r="E25" s="15"/>
      <c r="F25" s="15"/>
      <c r="G25" s="15"/>
      <c r="H25" s="15"/>
      <c r="I25" s="15"/>
      <c r="J25" s="14"/>
      <c r="K25" s="14"/>
    </row>
    <row r="26" spans="1:11">
      <c r="A26" s="13"/>
      <c r="B26" s="13"/>
      <c r="C26" s="13"/>
      <c r="D26" s="14"/>
      <c r="E26" s="15"/>
      <c r="F26" s="15"/>
      <c r="G26" s="15"/>
      <c r="H26" s="15"/>
      <c r="I26" s="15"/>
      <c r="J26" s="14"/>
      <c r="K26" s="14"/>
    </row>
    <row r="27" spans="1:11">
      <c r="A27" s="13"/>
      <c r="B27" s="13"/>
      <c r="C27" s="13"/>
      <c r="D27" s="14"/>
      <c r="E27" s="15"/>
      <c r="F27" s="15"/>
      <c r="G27" s="15"/>
      <c r="H27" s="15"/>
      <c r="I27" s="15"/>
      <c r="J27" s="14"/>
      <c r="K27" s="14"/>
    </row>
    <row r="28" spans="1:11">
      <c r="A28" s="13"/>
      <c r="B28" s="13"/>
      <c r="C28" s="13"/>
      <c r="D28" s="14"/>
      <c r="E28" s="15"/>
      <c r="F28" s="15"/>
      <c r="G28" s="15"/>
      <c r="H28" s="15"/>
      <c r="I28" s="15"/>
      <c r="J28" s="14"/>
      <c r="K28" s="14"/>
    </row>
    <row r="29" spans="1:11">
      <c r="A29" s="13"/>
      <c r="B29" s="13"/>
      <c r="C29" s="13"/>
      <c r="D29" s="14"/>
      <c r="E29" s="15"/>
      <c r="F29" s="15"/>
      <c r="G29" s="15"/>
      <c r="H29" s="15"/>
      <c r="I29" s="15"/>
      <c r="J29" s="14"/>
      <c r="K29" s="14"/>
    </row>
    <row r="30" spans="1:11">
      <c r="A30" s="13"/>
      <c r="B30" s="13"/>
      <c r="C30" s="13"/>
      <c r="D30" s="14"/>
      <c r="E30" s="15"/>
      <c r="F30" s="15"/>
      <c r="G30" s="15"/>
      <c r="H30" s="15"/>
      <c r="I30" s="15"/>
      <c r="J30" s="14"/>
      <c r="K30" s="14"/>
    </row>
    <row r="31" spans="1:11">
      <c r="A31" s="13"/>
      <c r="B31" s="13"/>
      <c r="C31" s="13"/>
      <c r="D31" s="14"/>
      <c r="E31" s="15"/>
      <c r="F31" s="15"/>
      <c r="G31" s="15"/>
      <c r="H31" s="15"/>
      <c r="I31" s="15"/>
      <c r="J31" s="14"/>
      <c r="K31" s="14"/>
    </row>
    <row r="32" spans="1:11">
      <c r="A32" s="13"/>
      <c r="B32" s="13"/>
      <c r="C32" s="13"/>
      <c r="D32" s="14"/>
      <c r="E32" s="15"/>
      <c r="F32" s="15"/>
      <c r="G32" s="15"/>
      <c r="H32" s="15"/>
      <c r="I32" s="15"/>
      <c r="J32" s="14"/>
      <c r="K32" s="14"/>
    </row>
    <row r="33" spans="1:11">
      <c r="A33" s="13"/>
      <c r="B33" s="13"/>
      <c r="C33" s="13"/>
      <c r="D33" s="14"/>
      <c r="E33" s="15"/>
      <c r="F33" s="15"/>
      <c r="G33" s="15"/>
      <c r="H33" s="15"/>
      <c r="I33" s="15"/>
      <c r="J33" s="14"/>
      <c r="K33" s="14"/>
    </row>
    <row r="34" spans="1:11">
      <c r="A34" s="13"/>
      <c r="B34" s="13"/>
      <c r="C34" s="13"/>
      <c r="D34" s="14"/>
      <c r="E34" s="15"/>
      <c r="F34" s="15"/>
      <c r="G34" s="15"/>
      <c r="H34" s="15"/>
      <c r="I34" s="15"/>
      <c r="J34" s="14"/>
      <c r="K34" s="14"/>
    </row>
    <row r="35" spans="1:11">
      <c r="A35" s="13"/>
      <c r="B35" s="13"/>
      <c r="C35" s="13"/>
      <c r="D35" s="14"/>
      <c r="E35" s="15"/>
      <c r="F35" s="15"/>
      <c r="G35" s="15"/>
      <c r="H35" s="15"/>
      <c r="I35" s="15"/>
      <c r="J35" s="14"/>
      <c r="K35" s="14"/>
    </row>
    <row r="36" spans="1:11">
      <c r="A36" s="13"/>
      <c r="B36" s="13"/>
      <c r="C36" s="13"/>
      <c r="D36" s="14"/>
      <c r="E36" s="15"/>
      <c r="F36" s="15"/>
      <c r="G36" s="15"/>
      <c r="H36" s="15"/>
      <c r="I36" s="15"/>
      <c r="J36" s="14"/>
      <c r="K36" s="14"/>
    </row>
    <row r="37" spans="1:11">
      <c r="A37" s="13"/>
      <c r="B37" s="13"/>
      <c r="C37" s="13"/>
      <c r="D37" s="14"/>
      <c r="E37" s="15"/>
      <c r="F37" s="15"/>
      <c r="G37" s="15"/>
      <c r="H37" s="15"/>
      <c r="I37" s="15"/>
      <c r="J37" s="14"/>
      <c r="K37" s="14"/>
    </row>
    <row r="38" spans="1:11">
      <c r="A38" s="13"/>
      <c r="B38" s="13"/>
      <c r="C38" s="13"/>
      <c r="D38" s="14"/>
      <c r="E38" s="15"/>
      <c r="F38" s="15"/>
      <c r="G38" s="15"/>
      <c r="H38" s="15"/>
      <c r="I38" s="15"/>
      <c r="J38" s="14"/>
      <c r="K38" s="14"/>
    </row>
    <row r="39" spans="1:11">
      <c r="A39" s="13"/>
      <c r="B39" s="13"/>
      <c r="C39" s="13"/>
      <c r="D39" s="14"/>
      <c r="E39" s="15"/>
      <c r="F39" s="15"/>
      <c r="G39" s="15"/>
      <c r="H39" s="15"/>
      <c r="I39" s="15"/>
      <c r="J39" s="14"/>
      <c r="K39" s="14"/>
    </row>
    <row r="40" spans="1:11">
      <c r="A40" s="13"/>
      <c r="B40" s="13"/>
      <c r="C40" s="13"/>
      <c r="D40" s="14"/>
      <c r="E40" s="15"/>
      <c r="F40" s="15"/>
      <c r="G40" s="15"/>
      <c r="H40" s="15"/>
      <c r="I40" s="15"/>
      <c r="J40" s="14"/>
      <c r="K40" s="14"/>
    </row>
    <row r="41" spans="1:11">
      <c r="A41" s="13"/>
      <c r="B41" s="13"/>
      <c r="C41" s="13"/>
      <c r="D41" s="14"/>
      <c r="E41" s="15"/>
      <c r="F41" s="15"/>
      <c r="G41" s="15"/>
      <c r="H41" s="15"/>
      <c r="I41" s="15"/>
      <c r="J41" s="14"/>
      <c r="K41" s="14"/>
    </row>
    <row r="42" spans="1:11">
      <c r="A42" s="13"/>
      <c r="B42" s="13"/>
      <c r="C42" s="13"/>
      <c r="D42" s="14"/>
      <c r="E42" s="15"/>
      <c r="F42" s="15"/>
      <c r="G42" s="15"/>
      <c r="H42" s="15"/>
      <c r="I42" s="15"/>
      <c r="J42" s="14"/>
      <c r="K42" s="14"/>
    </row>
    <row r="43" spans="1:11">
      <c r="A43" s="13"/>
      <c r="B43" s="13"/>
      <c r="C43" s="13"/>
      <c r="D43" s="14"/>
      <c r="E43" s="15"/>
      <c r="F43" s="15"/>
      <c r="G43" s="15"/>
      <c r="H43" s="15"/>
      <c r="I43" s="15"/>
      <c r="J43" s="14"/>
      <c r="K43" s="14"/>
    </row>
    <row r="44" spans="1:11">
      <c r="A44" s="13"/>
      <c r="B44" s="13"/>
      <c r="C44" s="13"/>
      <c r="D44" s="14"/>
      <c r="E44" s="15"/>
      <c r="F44" s="15"/>
      <c r="G44" s="15"/>
      <c r="H44" s="15"/>
      <c r="I44" s="15"/>
      <c r="J44" s="14"/>
      <c r="K44" s="14"/>
    </row>
    <row r="45" spans="1:11">
      <c r="A45" s="13"/>
      <c r="B45" s="13"/>
      <c r="C45" s="13"/>
      <c r="D45" s="14"/>
      <c r="E45" s="15"/>
      <c r="F45" s="15"/>
      <c r="G45" s="15"/>
      <c r="H45" s="15"/>
      <c r="I45" s="15"/>
      <c r="J45" s="14"/>
      <c r="K45" s="14"/>
    </row>
    <row r="46" spans="1:11">
      <c r="A46" s="13"/>
      <c r="B46" s="13"/>
      <c r="C46" s="13"/>
      <c r="D46" s="14"/>
      <c r="E46" s="15"/>
      <c r="F46" s="15"/>
      <c r="G46" s="15"/>
      <c r="H46" s="15"/>
      <c r="I46" s="15"/>
      <c r="J46" s="14"/>
      <c r="K46" s="14"/>
    </row>
    <row r="47" spans="1:11">
      <c r="A47" s="13"/>
      <c r="B47" s="13"/>
      <c r="C47" s="13"/>
      <c r="D47" s="14"/>
      <c r="E47" s="15"/>
      <c r="F47" s="15"/>
      <c r="G47" s="15"/>
      <c r="H47" s="15"/>
      <c r="I47" s="15"/>
      <c r="J47" s="14"/>
      <c r="K47" s="14"/>
    </row>
    <row r="48" spans="1:11">
      <c r="A48" s="13"/>
      <c r="B48" s="13"/>
      <c r="C48" s="13"/>
      <c r="D48" s="14"/>
      <c r="E48" s="15"/>
      <c r="F48" s="15"/>
      <c r="G48" s="15"/>
      <c r="H48" s="15"/>
      <c r="I48" s="15"/>
      <c r="J48" s="14"/>
      <c r="K48" s="14"/>
    </row>
    <row r="49" spans="1:11">
      <c r="A49" s="13"/>
      <c r="B49" s="13"/>
      <c r="C49" s="13"/>
      <c r="D49" s="14"/>
      <c r="E49" s="15"/>
      <c r="F49" s="15"/>
      <c r="G49" s="15"/>
      <c r="H49" s="15"/>
      <c r="I49" s="15"/>
      <c r="J49" s="14"/>
      <c r="K49" s="14"/>
    </row>
    <row r="50" spans="1:11">
      <c r="A50" s="13"/>
      <c r="B50" s="13"/>
      <c r="C50" s="13"/>
      <c r="D50" s="14"/>
      <c r="E50" s="15"/>
      <c r="F50" s="15"/>
      <c r="G50" s="15"/>
      <c r="H50" s="15"/>
      <c r="I50" s="15"/>
      <c r="J50" s="14"/>
      <c r="K50" s="14"/>
    </row>
    <row r="51" spans="1:11">
      <c r="A51" s="17" t="s">
        <v>79</v>
      </c>
      <c r="B51" s="17" t="s">
        <v>79</v>
      </c>
      <c r="C51" s="17" t="s">
        <v>79</v>
      </c>
      <c r="D51" s="17" t="s">
        <v>79</v>
      </c>
      <c r="E51" s="17"/>
      <c r="F51" s="17"/>
      <c r="G51" s="17"/>
      <c r="H51" s="17"/>
      <c r="I51" s="17"/>
      <c r="J51" s="17" t="s">
        <v>79</v>
      </c>
      <c r="K51" s="17" t="s">
        <v>79</v>
      </c>
    </row>
    <row r="52" spans="1:11">
      <c r="A52" s="58"/>
      <c r="B52" s="58"/>
      <c r="C52" s="58"/>
      <c r="D52" s="18" t="s">
        <v>80</v>
      </c>
      <c r="E52" s="4">
        <f>SUM(E5:E50)</f>
        <v>0</v>
      </c>
      <c r="F52" s="4">
        <f t="shared" ref="F52:H52" si="0">SUM(F5:F50)</f>
        <v>0</v>
      </c>
      <c r="G52" s="4">
        <f t="shared" si="0"/>
        <v>179838</v>
      </c>
      <c r="H52" s="4">
        <f t="shared" si="0"/>
        <v>233222</v>
      </c>
    </row>
    <row r="53" spans="1:11">
      <c r="A53" s="58"/>
      <c r="B53" s="58"/>
      <c r="C53" s="58"/>
      <c r="D53" s="18"/>
      <c r="E53" s="19"/>
      <c r="F53" s="20"/>
      <c r="G53" s="21"/>
      <c r="H53" s="21"/>
    </row>
    <row r="54" spans="1:11">
      <c r="A54" s="58"/>
      <c r="B54" s="58"/>
      <c r="C54" s="58" t="s">
        <v>81</v>
      </c>
      <c r="D54" s="22"/>
      <c r="E54" s="19"/>
      <c r="F54" s="19"/>
    </row>
  </sheetData>
  <mergeCells count="1">
    <mergeCell ref="E2:H2"/>
  </mergeCells>
  <pageMargins left="0.7" right="0.7" top="0.75" bottom="0.75" header="0.3" footer="0.3"/>
  <pageSetup scale="46"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Chase Grady</dc:creator>
  <cp:keywords/>
  <dc:description/>
  <cp:lastModifiedBy>Ho, Jeremy</cp:lastModifiedBy>
  <cp:revision/>
  <dcterms:created xsi:type="dcterms:W3CDTF">2023-08-01T18:37:01Z</dcterms:created>
  <dcterms:modified xsi:type="dcterms:W3CDTF">2023-08-09T16:08:51Z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46c87f6-c46e-48eb-b7ce-d3a4a7d30611_Enabled">
    <vt:lpwstr>true</vt:lpwstr>
  </property>
  <property fmtid="{D5CDD505-2E9C-101B-9397-08002B2CF9AE}" pid="3" name="MSIP_Label_846c87f6-c46e-48eb-b7ce-d3a4a7d30611_SetDate">
    <vt:lpwstr>2023-08-01T18:37:55Z</vt:lpwstr>
  </property>
  <property fmtid="{D5CDD505-2E9C-101B-9397-08002B2CF9AE}" pid="4" name="MSIP_Label_846c87f6-c46e-48eb-b7ce-d3a4a7d30611_Method">
    <vt:lpwstr>Standard</vt:lpwstr>
  </property>
  <property fmtid="{D5CDD505-2E9C-101B-9397-08002B2CF9AE}" pid="5" name="MSIP_Label_846c87f6-c46e-48eb-b7ce-d3a4a7d30611_Name">
    <vt:lpwstr>846c87f6-c46e-48eb-b7ce-d3a4a7d30611</vt:lpwstr>
  </property>
  <property fmtid="{D5CDD505-2E9C-101B-9397-08002B2CF9AE}" pid="6" name="MSIP_Label_846c87f6-c46e-48eb-b7ce-d3a4a7d30611_SiteId">
    <vt:lpwstr>35378cf9-dac0-45f0-84c7-1bfb98207b59</vt:lpwstr>
  </property>
  <property fmtid="{D5CDD505-2E9C-101B-9397-08002B2CF9AE}" pid="7" name="MSIP_Label_846c87f6-c46e-48eb-b7ce-d3a4a7d30611_ActionId">
    <vt:lpwstr>a85ac71f-25c8-4c14-a9af-ed4613b5bca5</vt:lpwstr>
  </property>
  <property fmtid="{D5CDD505-2E9C-101B-9397-08002B2CF9AE}" pid="8" name="MSIP_Label_846c87f6-c46e-48eb-b7ce-d3a4a7d30611_ContentBits">
    <vt:lpwstr>0</vt:lpwstr>
  </property>
</Properties>
</file>